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hp\lib\"/>
    </mc:Choice>
  </mc:AlternateContent>
  <bookViews>
    <workbookView xWindow="0" yWindow="0" windowWidth="23040" windowHeight="9000" firstSheet="1"/>
  </bookViews>
  <sheets>
    <sheet name="2021data" sheetId="1" r:id="rId1"/>
    <sheet name="廃棄物Graph6" sheetId="14" r:id="rId2"/>
    <sheet name="廃棄物" sheetId="13" r:id="rId3"/>
    <sheet name="バイGraph5" sheetId="12" r:id="rId4"/>
    <sheet name="バイオマス" sheetId="11" r:id="rId5"/>
    <sheet name="地熱Graph4" sheetId="10" r:id="rId6"/>
    <sheet name="地熱" sheetId="9" r:id="rId7"/>
    <sheet name="太陽Graph3" sheetId="8" r:id="rId8"/>
    <sheet name="太陽" sheetId="6" r:id="rId9"/>
    <sheet name="風Graph2" sheetId="4" r:id="rId10"/>
    <sheet name="風" sheetId="3" r:id="rId11"/>
  </sheets>
  <definedNames>
    <definedName name="btable1">バイオマス!$G$2:$G$48</definedName>
    <definedName name="btable2">バイオマス!$G$2:$H$48</definedName>
    <definedName name="itable1">太陽!$G$2:$G$48</definedName>
    <definedName name="itable2">太陽!$G$2:$H$48</definedName>
    <definedName name="ktable1">風!$H$2:$H$48</definedName>
    <definedName name="ktable2">風!$H$2:$I$48</definedName>
    <definedName name="table1">廃棄物!$H$2:$I$48</definedName>
    <definedName name="table2">廃棄物!$H$2:$H$48</definedName>
    <definedName name="ttable1">地熱!$H$2:$H$48</definedName>
    <definedName name="ttable2">地熱!$H$2:$I$48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8" i="9" l="1"/>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3" i="9"/>
  <c r="E2" i="9"/>
  <c r="E17" i="3"/>
  <c r="E10" i="6"/>
  <c r="E16" i="6"/>
  <c r="E18" i="6"/>
  <c r="E19" i="6"/>
  <c r="E24" i="6"/>
  <c r="E26" i="6"/>
  <c r="E32" i="6"/>
  <c r="E34" i="6"/>
  <c r="E40" i="6"/>
  <c r="E42" i="6"/>
  <c r="E48" i="6"/>
  <c r="D3" i="3"/>
  <c r="E3" i="3" s="1"/>
  <c r="D4" i="3"/>
  <c r="E4" i="3" s="1"/>
  <c r="D5" i="3"/>
  <c r="E5" i="3" s="1"/>
  <c r="D6" i="3"/>
  <c r="E6" i="3" s="1"/>
  <c r="D7" i="3"/>
  <c r="E7" i="3" s="1"/>
  <c r="D8" i="3"/>
  <c r="E8" i="3" s="1"/>
  <c r="D9" i="3"/>
  <c r="E9" i="3" s="1"/>
  <c r="D10" i="3"/>
  <c r="E10" i="3" s="1"/>
  <c r="D11" i="3"/>
  <c r="E11" i="3" s="1"/>
  <c r="D12" i="3"/>
  <c r="E12" i="3" s="1"/>
  <c r="D13" i="3"/>
  <c r="E13" i="3" s="1"/>
  <c r="D14" i="3"/>
  <c r="E14" i="3" s="1"/>
  <c r="D15" i="3"/>
  <c r="E15" i="3" s="1"/>
  <c r="D16" i="3"/>
  <c r="E16" i="3" s="1"/>
  <c r="D17" i="3"/>
  <c r="D18" i="3"/>
  <c r="E18" i="3" s="1"/>
  <c r="D19" i="3"/>
  <c r="E19" i="3" s="1"/>
  <c r="D20" i="3"/>
  <c r="E20" i="3" s="1"/>
  <c r="D21" i="3"/>
  <c r="E21" i="3" s="1"/>
  <c r="D22" i="3"/>
  <c r="E22" i="3" s="1"/>
  <c r="D23" i="3"/>
  <c r="E23" i="3" s="1"/>
  <c r="D24" i="3"/>
  <c r="E24" i="3" s="1"/>
  <c r="D25" i="3"/>
  <c r="E25" i="3" s="1"/>
  <c r="D26" i="3"/>
  <c r="E26" i="3" s="1"/>
  <c r="D27" i="3"/>
  <c r="E27" i="3" s="1"/>
  <c r="D28" i="3"/>
  <c r="E28" i="3" s="1"/>
  <c r="D29" i="3"/>
  <c r="E29" i="3" s="1"/>
  <c r="D30" i="3"/>
  <c r="E30" i="3" s="1"/>
  <c r="D31" i="3"/>
  <c r="E31" i="3" s="1"/>
  <c r="D32" i="3"/>
  <c r="E32" i="3" s="1"/>
  <c r="D33" i="3"/>
  <c r="E33" i="3" s="1"/>
  <c r="D34" i="3"/>
  <c r="E34" i="3" s="1"/>
  <c r="D35" i="3"/>
  <c r="E35" i="3" s="1"/>
  <c r="D36" i="3"/>
  <c r="E36" i="3" s="1"/>
  <c r="D37" i="3"/>
  <c r="E37" i="3" s="1"/>
  <c r="D38" i="3"/>
  <c r="E38" i="3" s="1"/>
  <c r="D39" i="3"/>
  <c r="E39" i="3" s="1"/>
  <c r="D40" i="3"/>
  <c r="E40" i="3" s="1"/>
  <c r="D41" i="3"/>
  <c r="E41" i="3" s="1"/>
  <c r="D42" i="3"/>
  <c r="E42" i="3" s="1"/>
  <c r="D43" i="3"/>
  <c r="E43" i="3" s="1"/>
  <c r="D44" i="3"/>
  <c r="E44" i="3" s="1"/>
  <c r="D45" i="3"/>
  <c r="E45" i="3" s="1"/>
  <c r="D46" i="3"/>
  <c r="E46" i="3" s="1"/>
  <c r="D47" i="3"/>
  <c r="E47" i="3" s="1"/>
  <c r="D48" i="3"/>
  <c r="E48" i="3" s="1"/>
  <c r="D2" i="3"/>
  <c r="E2" i="3" s="1"/>
  <c r="D3" i="6"/>
  <c r="E3" i="6" s="1"/>
  <c r="D4" i="6"/>
  <c r="E4" i="6" s="1"/>
  <c r="D5" i="6"/>
  <c r="E5" i="6" s="1"/>
  <c r="D6" i="6"/>
  <c r="E6" i="6" s="1"/>
  <c r="D7" i="6"/>
  <c r="E7" i="6" s="1"/>
  <c r="D8" i="6"/>
  <c r="E8" i="6" s="1"/>
  <c r="D9" i="6"/>
  <c r="E9" i="6" s="1"/>
  <c r="D10" i="6"/>
  <c r="D11" i="6"/>
  <c r="E11" i="6" s="1"/>
  <c r="D12" i="6"/>
  <c r="E12" i="6" s="1"/>
  <c r="D13" i="6"/>
  <c r="E13" i="6" s="1"/>
  <c r="D14" i="6"/>
  <c r="E14" i="6" s="1"/>
  <c r="D15" i="6"/>
  <c r="E15" i="6" s="1"/>
  <c r="D16" i="6"/>
  <c r="D17" i="6"/>
  <c r="E17" i="6" s="1"/>
  <c r="D18" i="6"/>
  <c r="D19" i="6"/>
  <c r="D20" i="6"/>
  <c r="E20" i="6" s="1"/>
  <c r="D21" i="6"/>
  <c r="E21" i="6" s="1"/>
  <c r="D22" i="6"/>
  <c r="E22" i="6" s="1"/>
  <c r="D23" i="6"/>
  <c r="E23" i="6" s="1"/>
  <c r="D24" i="6"/>
  <c r="D25" i="6"/>
  <c r="E25" i="6" s="1"/>
  <c r="D26" i="6"/>
  <c r="D27" i="6"/>
  <c r="E27" i="6" s="1"/>
  <c r="D28" i="6"/>
  <c r="E28" i="6" s="1"/>
  <c r="D29" i="6"/>
  <c r="E29" i="6" s="1"/>
  <c r="D30" i="6"/>
  <c r="E30" i="6" s="1"/>
  <c r="D31" i="6"/>
  <c r="E31" i="6" s="1"/>
  <c r="D32" i="6"/>
  <c r="D33" i="6"/>
  <c r="E33" i="6" s="1"/>
  <c r="D34" i="6"/>
  <c r="D35" i="6"/>
  <c r="E35" i="6" s="1"/>
  <c r="D36" i="6"/>
  <c r="E36" i="6" s="1"/>
  <c r="D37" i="6"/>
  <c r="E37" i="6" s="1"/>
  <c r="D38" i="6"/>
  <c r="E38" i="6" s="1"/>
  <c r="D39" i="6"/>
  <c r="E39" i="6" s="1"/>
  <c r="D40" i="6"/>
  <c r="D41" i="6"/>
  <c r="E41" i="6" s="1"/>
  <c r="D42" i="6"/>
  <c r="D43" i="6"/>
  <c r="E43" i="6" s="1"/>
  <c r="D44" i="6"/>
  <c r="E44" i="6" s="1"/>
  <c r="D45" i="6"/>
  <c r="E45" i="6" s="1"/>
  <c r="D46" i="6"/>
  <c r="E46" i="6" s="1"/>
  <c r="D47" i="6"/>
  <c r="E47" i="6" s="1"/>
  <c r="D48" i="6"/>
  <c r="D2" i="6"/>
  <c r="E2" i="6" s="1"/>
  <c r="D3" i="9" l="1"/>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2" i="9"/>
  <c r="D41" i="11"/>
  <c r="E41" i="11" s="1"/>
  <c r="D42" i="11"/>
  <c r="E42" i="11" s="1"/>
  <c r="D43" i="11"/>
  <c r="E43" i="11" s="1"/>
  <c r="D44" i="11"/>
  <c r="E44" i="11" s="1"/>
  <c r="D45" i="11"/>
  <c r="E45" i="11" s="1"/>
  <c r="D46" i="11"/>
  <c r="E46" i="11" s="1"/>
  <c r="D47" i="11"/>
  <c r="E47" i="11" s="1"/>
  <c r="D48" i="11"/>
  <c r="E48" i="11" s="1"/>
  <c r="D4" i="11"/>
  <c r="E4" i="11" s="1"/>
  <c r="D5" i="11"/>
  <c r="E5" i="11" s="1"/>
  <c r="D6" i="11"/>
  <c r="E6" i="11" s="1"/>
  <c r="D7" i="11"/>
  <c r="E7" i="11" s="1"/>
  <c r="D8" i="11"/>
  <c r="E8" i="11" s="1"/>
  <c r="D9" i="11"/>
  <c r="E9" i="11" s="1"/>
  <c r="D10" i="11"/>
  <c r="E10" i="11" s="1"/>
  <c r="D11" i="11"/>
  <c r="E11" i="11" s="1"/>
  <c r="D12" i="11"/>
  <c r="E12" i="11" s="1"/>
  <c r="D13" i="11"/>
  <c r="E13" i="11" s="1"/>
  <c r="D14" i="11"/>
  <c r="E14" i="11" s="1"/>
  <c r="D15" i="11"/>
  <c r="E15" i="11" s="1"/>
  <c r="D16" i="11"/>
  <c r="E16" i="11" s="1"/>
  <c r="D17" i="11"/>
  <c r="E17" i="11" s="1"/>
  <c r="D18" i="11"/>
  <c r="E18" i="11" s="1"/>
  <c r="D19" i="11"/>
  <c r="E19" i="11" s="1"/>
  <c r="D20" i="11"/>
  <c r="E20" i="11" s="1"/>
  <c r="D21" i="11"/>
  <c r="E21" i="11" s="1"/>
  <c r="D22" i="11"/>
  <c r="E22" i="11" s="1"/>
  <c r="D23" i="11"/>
  <c r="E23" i="11" s="1"/>
  <c r="D24" i="11"/>
  <c r="E24" i="11" s="1"/>
  <c r="D25" i="11"/>
  <c r="E25" i="11" s="1"/>
  <c r="D26" i="11"/>
  <c r="E26" i="11" s="1"/>
  <c r="D27" i="11"/>
  <c r="E27" i="11" s="1"/>
  <c r="D28" i="11"/>
  <c r="E28" i="11" s="1"/>
  <c r="D29" i="11"/>
  <c r="E29" i="11" s="1"/>
  <c r="D30" i="11"/>
  <c r="E30" i="11" s="1"/>
  <c r="D31" i="11"/>
  <c r="E31" i="11" s="1"/>
  <c r="D32" i="11"/>
  <c r="E32" i="11" s="1"/>
  <c r="D33" i="11"/>
  <c r="E33" i="11" s="1"/>
  <c r="D34" i="11"/>
  <c r="E34" i="11" s="1"/>
  <c r="D35" i="11"/>
  <c r="E35" i="11" s="1"/>
  <c r="D36" i="11"/>
  <c r="E36" i="11" s="1"/>
  <c r="D37" i="11"/>
  <c r="E37" i="11" s="1"/>
  <c r="D38" i="11"/>
  <c r="E38" i="11" s="1"/>
  <c r="D39" i="11"/>
  <c r="E39" i="11" s="1"/>
  <c r="D40" i="11"/>
  <c r="E40" i="11" s="1"/>
  <c r="D3" i="11"/>
  <c r="E3" i="11" s="1"/>
  <c r="D2" i="11"/>
  <c r="E2" i="11" s="1"/>
  <c r="D2" i="13"/>
  <c r="E2" i="13" s="1"/>
  <c r="D19" i="13" l="1"/>
  <c r="E19" i="13" s="1"/>
  <c r="D20" i="13"/>
  <c r="E20" i="13" s="1"/>
  <c r="D21" i="13"/>
  <c r="E21" i="13" s="1"/>
  <c r="D22" i="13"/>
  <c r="E22" i="13" s="1"/>
  <c r="D23" i="13"/>
  <c r="E23" i="13" s="1"/>
  <c r="D24" i="13"/>
  <c r="E24" i="13" s="1"/>
  <c r="D25" i="13"/>
  <c r="E25" i="13" s="1"/>
  <c r="D26" i="13"/>
  <c r="E26" i="13" s="1"/>
  <c r="D27" i="13"/>
  <c r="E27" i="13" s="1"/>
  <c r="D28" i="13"/>
  <c r="E28" i="13" s="1"/>
  <c r="D29" i="13"/>
  <c r="E29" i="13" s="1"/>
  <c r="D30" i="13"/>
  <c r="E30" i="13" s="1"/>
  <c r="D31" i="13"/>
  <c r="E31" i="13" s="1"/>
  <c r="D32" i="13"/>
  <c r="E32" i="13" s="1"/>
  <c r="D33" i="13"/>
  <c r="E33" i="13" s="1"/>
  <c r="D34" i="13"/>
  <c r="E34" i="13" s="1"/>
  <c r="D35" i="13"/>
  <c r="E35" i="13" s="1"/>
  <c r="D36" i="13"/>
  <c r="E36" i="13" s="1"/>
  <c r="D37" i="13"/>
  <c r="E37" i="13" s="1"/>
  <c r="D38" i="13"/>
  <c r="E38" i="13" s="1"/>
  <c r="D39" i="13"/>
  <c r="E39" i="13" s="1"/>
  <c r="D40" i="13"/>
  <c r="E40" i="13" s="1"/>
  <c r="D41" i="13"/>
  <c r="E41" i="13" s="1"/>
  <c r="D42" i="13"/>
  <c r="E42" i="13" s="1"/>
  <c r="D43" i="13"/>
  <c r="E43" i="13" s="1"/>
  <c r="D44" i="13"/>
  <c r="E44" i="13" s="1"/>
  <c r="D45" i="13"/>
  <c r="E45" i="13" s="1"/>
  <c r="D46" i="13"/>
  <c r="E46" i="13" s="1"/>
  <c r="D47" i="13"/>
  <c r="E47" i="13" s="1"/>
  <c r="D48" i="13"/>
  <c r="E48" i="13" s="1"/>
  <c r="D3" i="13"/>
  <c r="E3" i="13" s="1"/>
  <c r="D4" i="13"/>
  <c r="E4" i="13" s="1"/>
  <c r="D8" i="13"/>
  <c r="E8" i="13" s="1"/>
  <c r="D9" i="13"/>
  <c r="E9" i="13" s="1"/>
  <c r="D10" i="13"/>
  <c r="E10" i="13" s="1"/>
  <c r="D11" i="13"/>
  <c r="E11" i="13" s="1"/>
  <c r="D12" i="13"/>
  <c r="E12" i="13" s="1"/>
  <c r="D13" i="13"/>
  <c r="E13" i="13" s="1"/>
  <c r="D14" i="13"/>
  <c r="E14" i="13" s="1"/>
  <c r="D15" i="13"/>
  <c r="E15" i="13" s="1"/>
  <c r="D16" i="13"/>
  <c r="E16" i="13" s="1"/>
  <c r="D17" i="13"/>
  <c r="E17" i="13" s="1"/>
  <c r="D18" i="13"/>
  <c r="E18" i="13" s="1"/>
  <c r="D7" i="13"/>
  <c r="E7" i="13" s="1"/>
  <c r="D6" i="13"/>
  <c r="E6" i="13" s="1"/>
  <c r="D5" i="13"/>
  <c r="E5" i="13" s="1"/>
</calcChain>
</file>

<file path=xl/sharedStrings.xml><?xml version="1.0" encoding="utf-8"?>
<sst xmlns="http://schemas.openxmlformats.org/spreadsheetml/2006/main" count="758" uniqueCount="71">
  <si>
    <t>風力</t>
    <rPh sb="0" eb="2">
      <t>フウリョク</t>
    </rPh>
    <phoneticPr fontId="3"/>
  </si>
  <si>
    <t>太陽光</t>
    <rPh sb="0" eb="3">
      <t>タイヨウコウ</t>
    </rPh>
    <phoneticPr fontId="3"/>
  </si>
  <si>
    <t>地熱</t>
    <rPh sb="0" eb="2">
      <t>チネツ</t>
    </rPh>
    <phoneticPr fontId="3"/>
  </si>
  <si>
    <t>〔バイオマス〕</t>
    <phoneticPr fontId="3"/>
  </si>
  <si>
    <t>〔廃棄物〕</t>
    <rPh sb="1" eb="4">
      <t>ハイキブツ</t>
    </rPh>
    <phoneticPr fontId="3"/>
  </si>
  <si>
    <t>計</t>
    <rPh sb="0" eb="1">
      <t>ケイ</t>
    </rPh>
    <phoneticPr fontId="3"/>
  </si>
  <si>
    <t>電力量</t>
    <rPh sb="0" eb="3">
      <t>デンリョクリョウ</t>
    </rPh>
    <phoneticPr fontId="3"/>
  </si>
  <si>
    <t>バイオマスまたは廃棄物の欄には、専ら又は主として使用する燃料がバイオマス又は廃棄物の場合には、火力発電所の欄に記載する電力量のうち、バイオマス及び廃棄物に係る電力量を〔 〕を付して再掲。</t>
    <rPh sb="12" eb="13">
      <t>ラン</t>
    </rPh>
    <rPh sb="16" eb="17">
      <t>モッパ</t>
    </rPh>
    <rPh sb="18" eb="19">
      <t>マタ</t>
    </rPh>
    <rPh sb="20" eb="21">
      <t>シュ</t>
    </rPh>
    <rPh sb="24" eb="26">
      <t>シヨウ</t>
    </rPh>
    <rPh sb="28" eb="30">
      <t>ネンリョウ</t>
    </rPh>
    <rPh sb="36" eb="37">
      <t>マタ</t>
    </rPh>
    <rPh sb="38" eb="40">
      <t>ハイキ</t>
    </rPh>
    <rPh sb="40" eb="41">
      <t>ブツ</t>
    </rPh>
    <rPh sb="42" eb="44">
      <t>バアイ</t>
    </rPh>
    <rPh sb="47" eb="49">
      <t>カリョク</t>
    </rPh>
    <rPh sb="49" eb="51">
      <t>ハツデン</t>
    </rPh>
    <rPh sb="51" eb="52">
      <t>ショ</t>
    </rPh>
    <rPh sb="53" eb="54">
      <t>ラン</t>
    </rPh>
    <rPh sb="55" eb="57">
      <t>キサイ</t>
    </rPh>
    <rPh sb="59" eb="61">
      <t>デンリョク</t>
    </rPh>
    <rPh sb="61" eb="62">
      <t>リョウ</t>
    </rPh>
    <rPh sb="71" eb="72">
      <t>オヨ</t>
    </rPh>
    <rPh sb="73" eb="76">
      <t>ハイキブツ</t>
    </rPh>
    <rPh sb="77" eb="78">
      <t>カカ</t>
    </rPh>
    <rPh sb="79" eb="81">
      <t>デンリョク</t>
    </rPh>
    <rPh sb="81" eb="82">
      <t>リョウ</t>
    </rPh>
    <rPh sb="87" eb="88">
      <t>フ</t>
    </rPh>
    <rPh sb="90" eb="92">
      <t>サイケイ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</si>
  <si>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</si>
  <si>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</si>
  <si>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</si>
  <si>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</si>
  <si>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</si>
  <si>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</si>
  <si>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</si>
  <si>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</si>
  <si>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</si>
  <si>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</si>
  <si>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</si>
  <si>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</si>
  <si>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</si>
  <si>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</si>
  <si>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</si>
  <si>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</si>
  <si>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</si>
  <si>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</si>
  <si>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</si>
  <si>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</si>
  <si>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</si>
  <si>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</si>
  <si>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</si>
  <si>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</si>
  <si>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</si>
  <si>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</si>
  <si>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</si>
  <si>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</si>
  <si>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</si>
  <si>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</si>
  <si>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</si>
  <si>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</si>
  <si>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</si>
  <si>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</si>
  <si>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</si>
  <si>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</si>
  <si>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</si>
  <si>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</si>
  <si>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</si>
  <si>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</si>
  <si>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</si>
  <si>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</si>
  <si>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</si>
  <si>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</si>
  <si>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</si>
  <si>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</si>
  <si>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</si>
  <si>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t>
    <phoneticPr fontId="2"/>
  </si>
  <si>
    <t>https://www.enecho.meti.go.jp/statistics/electric_power/ep002/results.html</t>
    <phoneticPr fontId="2"/>
  </si>
  <si>
    <t>差</t>
    <rPh sb="0" eb="1">
      <t>サ</t>
    </rPh>
    <phoneticPr fontId="2"/>
  </si>
  <si>
    <t>沖縄県</t>
    <rPh sb="0" eb="2">
      <t>オキナワ</t>
    </rPh>
    <rPh sb="2" eb="3">
      <t>ケン</t>
    </rPh>
    <phoneticPr fontId="2"/>
  </si>
  <si>
    <t>２－（２）．都道府県別発電実績　（２０２１年６月）</t>
    <rPh sb="21" eb="22">
      <t>ネン</t>
    </rPh>
    <rPh sb="23" eb="24">
      <t>ツキ</t>
    </rPh>
    <phoneticPr fontId="3"/>
  </si>
  <si>
    <t>２０２１年１０月５日公表時点</t>
    <rPh sb="4" eb="5">
      <t>ネン</t>
    </rPh>
    <rPh sb="7" eb="8">
      <t>ガツ</t>
    </rPh>
    <rPh sb="9" eb="10">
      <t>ニチ</t>
    </rPh>
    <rPh sb="10" eb="12">
      <t>コウヒョウ</t>
    </rPh>
    <rPh sb="12" eb="14">
      <t>ジテン</t>
    </rPh>
    <phoneticPr fontId="3"/>
  </si>
  <si>
    <t>（単位：1,000kWh）</t>
    <rPh sb="1" eb="3">
      <t>タンイ</t>
    </rPh>
    <phoneticPr fontId="3"/>
  </si>
  <si>
    <t>都道府県</t>
    <rPh sb="0" eb="4">
      <t>トドウフケン</t>
    </rPh>
    <phoneticPr fontId="3"/>
  </si>
  <si>
    <t>水力発電所</t>
    <rPh sb="0" eb="2">
      <t>スイリョク</t>
    </rPh>
    <rPh sb="2" eb="5">
      <t>ハツデンショ</t>
    </rPh>
    <phoneticPr fontId="3"/>
  </si>
  <si>
    <t>火力発電所</t>
    <rPh sb="0" eb="2">
      <t>カリョク</t>
    </rPh>
    <rPh sb="2" eb="5">
      <t>ハツデンショ</t>
    </rPh>
    <phoneticPr fontId="3"/>
  </si>
  <si>
    <t>原子力発電所</t>
    <rPh sb="0" eb="3">
      <t>ゲンシリョク</t>
    </rPh>
    <rPh sb="3" eb="6">
      <t>ハツデンショ</t>
    </rPh>
    <phoneticPr fontId="3"/>
  </si>
  <si>
    <t>新エネルギー等発電所</t>
    <rPh sb="0" eb="1">
      <t>シン</t>
    </rPh>
    <rPh sb="6" eb="7">
      <t>トウ</t>
    </rPh>
    <rPh sb="7" eb="10">
      <t>ハツデンショ</t>
    </rPh>
    <phoneticPr fontId="3"/>
  </si>
  <si>
    <t>その他</t>
    <rPh sb="2" eb="3">
      <t>タ</t>
    </rPh>
    <phoneticPr fontId="3"/>
  </si>
  <si>
    <t>合計</t>
    <rPh sb="0" eb="2">
      <t>ゴウケイ</t>
    </rPh>
    <phoneticPr fontId="3"/>
  </si>
  <si>
    <t>合　計</t>
    <rPh sb="0" eb="1">
      <t>ゴウ</t>
    </rPh>
    <rPh sb="2" eb="3">
      <t>ケイ</t>
    </rPh>
    <phoneticPr fontId="12"/>
  </si>
  <si>
    <t xml:space="preserve">　備考  </t>
    <rPh sb="1" eb="3">
      <t>ビコウ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</si>
</sst>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quot;〔&quot;#,##0&quot;〕&quot;;&quot;〔&quot;#,##0&quot;〕&quot;"/>
    <numFmt numFmtId="178" formatCode="#,##0_);[Red]\(#,##0\)"/>
    <numFmt numFmtId="179" formatCode="yyyy/mm"/>
    <numFmt numFmtId="181" formatCode="0.0_);[Red]\(0.0\)"/>
    <numFmt numFmtId="182" formatCode="0.00_ "/>
  </numFmts>
  <fonts count="1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明朝"/>
      <family val="1"/>
      <charset val="128"/>
    </font>
    <font>
      <sz val="11"/>
      <color theme="1"/>
      <name val="Arial Black"/>
      <family val="2"/>
    </font>
    <font>
      <sz val="11"/>
      <color theme="1"/>
      <name val="メイリオ"/>
      <family val="3"/>
      <charset val="128"/>
    </font>
    <font>
      <sz val="11"/>
      <color rgb="FFFF0000"/>
      <name val="ＭＳ Ｐゴシック"/>
      <family val="2"/>
      <charset val="128"/>
      <scheme val="minor"/>
    </font>
    <font>
      <b/>
      <sz val="11"/>
      <color theme="1"/>
      <name val="ＭＳ Ｐゴシック"/>
      <family val="2"/>
      <charset val="128"/>
      <scheme val="minor"/>
    </font>
    <font>
      <u/>
      <sz val="11"/>
      <color theme="10"/>
      <name val="ＭＳ Ｐゴシック"/>
      <family val="2"/>
      <charset val="128"/>
      <scheme val="minor"/>
    </font>
    <font>
      <b/>
      <sz val="11"/>
      <color theme="1"/>
      <name val="メイリオ"/>
      <family val="3"/>
      <charset val="128"/>
    </font>
    <font>
      <b/>
      <sz val="16"/>
      <color theme="1"/>
      <name val="ＭＳ Ｐゴシック"/>
      <family val="3"/>
      <charset val="128"/>
      <scheme val="minor"/>
    </font>
    <font>
      <sz val="11"/>
      <name val="ＭＳ Ｐゴシック"/>
      <family val="3"/>
      <charset val="128"/>
      <scheme val="minor"/>
    </font>
    <font>
      <sz val="1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8" fillId="0" borderId="0" applyNumberFormat="0" applyFill="0" applyBorder="0" applyAlignment="0" applyProtection="0">
      <alignment vertical="center"/>
    </xf>
    <xf numFmtId="0" fontId="1" fillId="0" borderId="0">
      <alignment vertical="center"/>
    </xf>
  </cellStyleXfs>
  <cellXfs count="83">
    <xf numFmtId="0" fontId="0" fillId="0" borderId="0" xfId="0">
      <alignment vertical="center"/>
    </xf>
    <xf numFmtId="0" fontId="1" fillId="2" borderId="1" xfId="1" applyFill="1" applyBorder="1" applyAlignment="1">
      <alignment horizontal="center" vertical="center"/>
    </xf>
    <xf numFmtId="0" fontId="1" fillId="2" borderId="1" xfId="1" applyFont="1" applyFill="1" applyBorder="1" applyAlignment="1">
      <alignment horizontal="center" vertical="center"/>
    </xf>
    <xf numFmtId="0" fontId="1" fillId="2" borderId="2" xfId="1" applyFill="1" applyBorder="1" applyAlignment="1">
      <alignment horizontal="center" vertical="center"/>
    </xf>
    <xf numFmtId="176" fontId="1" fillId="2" borderId="3" xfId="1" applyNumberFormat="1" applyFill="1" applyBorder="1" applyAlignment="1">
      <alignment horizontal="right" vertical="center" shrinkToFit="1"/>
    </xf>
    <xf numFmtId="177" fontId="1" fillId="2" borderId="3" xfId="1" applyNumberFormat="1" applyFill="1" applyBorder="1" applyAlignment="1">
      <alignment horizontal="right" vertical="center" shrinkToFit="1"/>
    </xf>
    <xf numFmtId="176" fontId="1" fillId="2" borderId="1" xfId="1" applyNumberFormat="1" applyFill="1" applyBorder="1" applyAlignment="1">
      <alignment horizontal="right" vertical="center" shrinkToFit="1"/>
    </xf>
    <xf numFmtId="177" fontId="1" fillId="2" borderId="1" xfId="1" applyNumberFormat="1" applyFill="1" applyBorder="1" applyAlignment="1">
      <alignment horizontal="right" vertical="center" shrinkToFit="1"/>
    </xf>
    <xf numFmtId="176" fontId="1" fillId="2" borderId="4" xfId="1" applyNumberFormat="1" applyFill="1" applyBorder="1" applyAlignment="1">
      <alignment horizontal="right" vertical="center" shrinkToFit="1"/>
    </xf>
    <xf numFmtId="177" fontId="1" fillId="2" borderId="4" xfId="1" applyNumberFormat="1" applyFill="1" applyBorder="1" applyAlignment="1">
      <alignment horizontal="right" vertical="center" shrinkToFit="1"/>
    </xf>
    <xf numFmtId="0" fontId="1" fillId="0" borderId="0" xfId="1" applyFont="1" applyFill="1" applyAlignment="1">
      <alignment vertical="top"/>
    </xf>
    <xf numFmtId="176" fontId="1" fillId="2" borderId="5" xfId="1" applyNumberFormat="1" applyFill="1" applyBorder="1" applyAlignment="1">
      <alignment horizontal="left" vertical="center" shrinkToFit="1"/>
    </xf>
    <xf numFmtId="176" fontId="1" fillId="2" borderId="6" xfId="1" applyNumberFormat="1" applyFill="1" applyBorder="1" applyAlignment="1">
      <alignment horizontal="left" vertical="center" shrinkToFit="1"/>
    </xf>
    <xf numFmtId="176" fontId="1" fillId="2" borderId="7" xfId="1" applyNumberFormat="1" applyFill="1" applyBorder="1" applyAlignment="1">
      <alignment horizontal="left" vertical="center" shrinkToFit="1"/>
    </xf>
    <xf numFmtId="0" fontId="4" fillId="0" borderId="0" xfId="0" applyFont="1">
      <alignment vertical="center"/>
    </xf>
    <xf numFmtId="176" fontId="4" fillId="2" borderId="3" xfId="1" applyNumberFormat="1" applyFont="1" applyFill="1" applyBorder="1" applyAlignment="1">
      <alignment horizontal="right" vertical="center" shrinkToFit="1"/>
    </xf>
    <xf numFmtId="176" fontId="4" fillId="2" borderId="1" xfId="1" applyNumberFormat="1" applyFont="1" applyFill="1" applyBorder="1" applyAlignment="1">
      <alignment horizontal="right" vertical="center" shrinkToFit="1"/>
    </xf>
    <xf numFmtId="176" fontId="5" fillId="2" borderId="6" xfId="1" applyNumberFormat="1" applyFont="1" applyFill="1" applyBorder="1" applyAlignment="1">
      <alignment horizontal="left" vertical="center" shrinkToFit="1"/>
    </xf>
    <xf numFmtId="176" fontId="5" fillId="2" borderId="5" xfId="1" applyNumberFormat="1" applyFont="1" applyFill="1" applyBorder="1" applyAlignment="1">
      <alignment horizontal="left" vertical="center" shrinkToFit="1"/>
    </xf>
    <xf numFmtId="0" fontId="5" fillId="0" borderId="0" xfId="0" applyFont="1">
      <alignment vertical="center"/>
    </xf>
    <xf numFmtId="176" fontId="5" fillId="2" borderId="7" xfId="1" applyNumberFormat="1" applyFont="1" applyFill="1" applyBorder="1" applyAlignment="1">
      <alignment horizontal="left" vertical="center" shrinkToFit="1"/>
    </xf>
    <xf numFmtId="0" fontId="4" fillId="0" borderId="1" xfId="0" applyFont="1" applyBorder="1">
      <alignment vertical="center"/>
    </xf>
    <xf numFmtId="176" fontId="5" fillId="2" borderId="1" xfId="1" applyNumberFormat="1" applyFont="1" applyFill="1" applyBorder="1" applyAlignment="1">
      <alignment horizontal="left" vertical="center" shrinkToFit="1"/>
    </xf>
    <xf numFmtId="0" fontId="5" fillId="0" borderId="0" xfId="1" applyFont="1" applyFill="1" applyAlignment="1">
      <alignment vertical="top"/>
    </xf>
    <xf numFmtId="178" fontId="1" fillId="2" borderId="3" xfId="1" applyNumberFormat="1" applyFill="1" applyBorder="1" applyAlignment="1">
      <alignment horizontal="right" vertical="center" shrinkToFit="1"/>
    </xf>
    <xf numFmtId="178" fontId="1" fillId="2" borderId="1" xfId="1" applyNumberFormat="1" applyFill="1" applyBorder="1" applyAlignment="1">
      <alignment horizontal="right" vertical="center" shrinkToFit="1"/>
    </xf>
    <xf numFmtId="178" fontId="0" fillId="0" borderId="0" xfId="0" applyNumberFormat="1" applyBorder="1">
      <alignment vertical="center"/>
    </xf>
    <xf numFmtId="176" fontId="0" fillId="2" borderId="5" xfId="1" applyNumberFormat="1" applyFont="1" applyFill="1" applyBorder="1" applyAlignment="1">
      <alignment horizontal="left" vertical="center" shrinkToFit="1"/>
    </xf>
    <xf numFmtId="176" fontId="1" fillId="2" borderId="0" xfId="1" applyNumberFormat="1" applyFill="1" applyBorder="1" applyAlignment="1">
      <alignment horizontal="left" vertical="center" shrinkToFit="1"/>
    </xf>
    <xf numFmtId="179" fontId="4" fillId="2" borderId="4" xfId="1" applyNumberFormat="1" applyFont="1" applyFill="1" applyBorder="1" applyAlignment="1">
      <alignment horizontal="center" vertical="center"/>
    </xf>
    <xf numFmtId="0" fontId="8" fillId="0" borderId="0" xfId="2">
      <alignment vertical="center"/>
    </xf>
    <xf numFmtId="176" fontId="9" fillId="2" borderId="1" xfId="1" applyNumberFormat="1" applyFont="1" applyFill="1" applyBorder="1" applyAlignment="1">
      <alignment horizontal="center" vertical="center" shrinkToFit="1"/>
    </xf>
    <xf numFmtId="179" fontId="4" fillId="3" borderId="4" xfId="1" applyNumberFormat="1" applyFont="1" applyFill="1" applyBorder="1" applyAlignment="1">
      <alignment horizontal="center" vertical="center"/>
    </xf>
    <xf numFmtId="176" fontId="9" fillId="3" borderId="1" xfId="1" applyNumberFormat="1" applyFont="1" applyFill="1" applyBorder="1" applyAlignment="1">
      <alignment horizontal="center" vertical="center" shrinkToFit="1"/>
    </xf>
    <xf numFmtId="179" fontId="4" fillId="3" borderId="8" xfId="1" applyNumberFormat="1" applyFont="1" applyFill="1" applyBorder="1" applyAlignment="1">
      <alignment horizontal="center" vertical="center"/>
    </xf>
    <xf numFmtId="176" fontId="5" fillId="2" borderId="4" xfId="1" applyNumberFormat="1" applyFont="1" applyFill="1" applyBorder="1" applyAlignment="1">
      <alignment horizontal="left" vertical="center" shrinkToFit="1"/>
    </xf>
    <xf numFmtId="179" fontId="4" fillId="2" borderId="1" xfId="1" applyNumberFormat="1" applyFont="1" applyFill="1" applyBorder="1" applyAlignment="1">
      <alignment horizontal="center" vertical="center"/>
    </xf>
    <xf numFmtId="179" fontId="4" fillId="3" borderId="1" xfId="1" applyNumberFormat="1" applyFont="1" applyFill="1" applyBorder="1" applyAlignment="1">
      <alignment horizontal="center" vertical="center"/>
    </xf>
    <xf numFmtId="176" fontId="7" fillId="2" borderId="6" xfId="1" applyNumberFormat="1" applyFont="1" applyFill="1" applyBorder="1" applyAlignment="1">
      <alignment horizontal="left" vertical="center" shrinkToFit="1"/>
    </xf>
    <xf numFmtId="176" fontId="9" fillId="2" borderId="5" xfId="1" applyNumberFormat="1" applyFont="1" applyFill="1" applyBorder="1" applyAlignment="1">
      <alignment horizontal="left" vertical="center" shrinkToFit="1"/>
    </xf>
    <xf numFmtId="176" fontId="9" fillId="2" borderId="6" xfId="1" applyNumberFormat="1" applyFont="1" applyFill="1" applyBorder="1" applyAlignment="1">
      <alignment horizontal="left" vertical="center" shrinkToFit="1"/>
    </xf>
    <xf numFmtId="0" fontId="7" fillId="0" borderId="0" xfId="0" applyFont="1">
      <alignment vertical="center"/>
    </xf>
    <xf numFmtId="179" fontId="4" fillId="4" borderId="4" xfId="1" applyNumberFormat="1" applyFont="1" applyFill="1" applyBorder="1" applyAlignment="1">
      <alignment horizontal="center" vertical="center"/>
    </xf>
    <xf numFmtId="176" fontId="9" fillId="4" borderId="1" xfId="1" applyNumberFormat="1" applyFont="1" applyFill="1" applyBorder="1" applyAlignment="1">
      <alignment horizontal="center" vertical="center" shrinkToFit="1"/>
    </xf>
    <xf numFmtId="179" fontId="4" fillId="4" borderId="1" xfId="1" applyNumberFormat="1" applyFont="1" applyFill="1" applyBorder="1" applyAlignment="1">
      <alignment horizontal="center" vertical="center"/>
    </xf>
    <xf numFmtId="176" fontId="1" fillId="2" borderId="1" xfId="1" applyNumberFormat="1" applyFill="1" applyBorder="1" applyAlignment="1">
      <alignment horizontal="left" vertical="center" shrinkToFit="1"/>
    </xf>
    <xf numFmtId="0" fontId="10" fillId="0" borderId="9" xfId="1" applyFont="1" applyFill="1" applyBorder="1" applyAlignment="1">
      <alignment horizontal="left" vertical="center" shrinkToFit="1"/>
    </xf>
    <xf numFmtId="0" fontId="10" fillId="0" borderId="9" xfId="1" applyFont="1" applyFill="1" applyBorder="1" applyAlignment="1">
      <alignment vertical="center" shrinkToFit="1"/>
    </xf>
    <xf numFmtId="0" fontId="1" fillId="0" borderId="0" xfId="1" applyFill="1">
      <alignment vertical="center"/>
    </xf>
    <xf numFmtId="0" fontId="11" fillId="0" borderId="9" xfId="1" applyFont="1" applyFill="1" applyBorder="1" applyAlignment="1">
      <alignment horizontal="center" vertical="center"/>
    </xf>
    <xf numFmtId="0" fontId="1" fillId="2" borderId="0" xfId="3" applyFont="1" applyFill="1" applyBorder="1" applyAlignment="1">
      <alignment horizontal="right"/>
    </xf>
    <xf numFmtId="0" fontId="1" fillId="0" borderId="0" xfId="1" applyFont="1" applyFill="1" applyBorder="1" applyAlignment="1">
      <alignment vertical="center"/>
    </xf>
    <xf numFmtId="0" fontId="1" fillId="0" borderId="0" xfId="1" applyFill="1" applyBorder="1" applyAlignment="1">
      <alignment vertical="center"/>
    </xf>
    <xf numFmtId="0" fontId="1" fillId="2" borderId="10" xfId="1" applyFont="1" applyFill="1" applyBorder="1" applyAlignment="1">
      <alignment horizontal="center" vertical="center" shrinkToFit="1"/>
    </xf>
    <xf numFmtId="0" fontId="1" fillId="2" borderId="11" xfId="1" applyFill="1" applyBorder="1" applyAlignment="1">
      <alignment horizontal="center" vertical="center"/>
    </xf>
    <xf numFmtId="0" fontId="1" fillId="2" borderId="12" xfId="1" applyFill="1" applyBorder="1" applyAlignment="1">
      <alignment horizontal="center" vertical="center"/>
    </xf>
    <xf numFmtId="0" fontId="1" fillId="0" borderId="0" xfId="1" applyFill="1" applyBorder="1">
      <alignment vertical="center"/>
    </xf>
    <xf numFmtId="0" fontId="1" fillId="2" borderId="6" xfId="1" applyFill="1" applyBorder="1" applyAlignment="1">
      <alignment horizontal="center" vertical="center" shrinkToFit="1"/>
    </xf>
    <xf numFmtId="0" fontId="1" fillId="2" borderId="1" xfId="1" applyFill="1" applyBorder="1" applyAlignment="1">
      <alignment horizontal="center" vertical="center"/>
    </xf>
    <xf numFmtId="0" fontId="1" fillId="2" borderId="13" xfId="1" applyFill="1" applyBorder="1" applyAlignment="1">
      <alignment horizontal="center" vertical="center"/>
    </xf>
    <xf numFmtId="0" fontId="1" fillId="2" borderId="14" xfId="1" applyFill="1" applyBorder="1" applyAlignment="1">
      <alignment horizontal="center" vertical="center" shrinkToFit="1"/>
    </xf>
    <xf numFmtId="0" fontId="1" fillId="2" borderId="15" xfId="1" applyFill="1" applyBorder="1" applyAlignment="1">
      <alignment horizontal="center" vertical="center"/>
    </xf>
    <xf numFmtId="176" fontId="1" fillId="2" borderId="16" xfId="1" applyNumberFormat="1" applyFill="1" applyBorder="1" applyAlignment="1">
      <alignment horizontal="right" vertical="center" shrinkToFit="1"/>
    </xf>
    <xf numFmtId="178" fontId="1" fillId="0" borderId="0" xfId="1" applyNumberFormat="1" applyFill="1" applyAlignment="1">
      <alignment vertical="center" shrinkToFit="1"/>
    </xf>
    <xf numFmtId="181" fontId="1" fillId="0" borderId="0" xfId="1" applyNumberFormat="1" applyFill="1">
      <alignment vertical="center"/>
    </xf>
    <xf numFmtId="182" fontId="1" fillId="0" borderId="0" xfId="1" applyNumberFormat="1" applyFill="1">
      <alignment vertical="center"/>
    </xf>
    <xf numFmtId="176" fontId="1" fillId="2" borderId="1" xfId="1" applyNumberFormat="1" applyFont="1" applyFill="1" applyBorder="1" applyAlignment="1">
      <alignment horizontal="right" vertical="center" shrinkToFit="1"/>
    </xf>
    <xf numFmtId="176" fontId="1" fillId="2" borderId="17" xfId="1" applyNumberFormat="1" applyFont="1" applyFill="1" applyBorder="1" applyAlignment="1">
      <alignment horizontal="center" vertical="center" shrinkToFit="1"/>
    </xf>
    <xf numFmtId="176" fontId="1" fillId="2" borderId="18" xfId="1" applyNumberFormat="1" applyFill="1" applyBorder="1" applyAlignment="1">
      <alignment horizontal="right" vertical="center" shrinkToFit="1"/>
    </xf>
    <xf numFmtId="177" fontId="1" fillId="2" borderId="18" xfId="1" applyNumberFormat="1" applyFill="1" applyBorder="1" applyAlignment="1">
      <alignment horizontal="right" vertical="center" shrinkToFit="1"/>
    </xf>
    <xf numFmtId="176" fontId="1" fillId="2" borderId="19" xfId="1" applyNumberFormat="1" applyFill="1" applyBorder="1" applyAlignment="1">
      <alignment horizontal="right" vertical="center" shrinkToFit="1"/>
    </xf>
    <xf numFmtId="0" fontId="6" fillId="0" borderId="0" xfId="1" applyFont="1" applyFill="1">
      <alignment vertical="center"/>
    </xf>
    <xf numFmtId="0" fontId="1" fillId="0" borderId="0" xfId="1" applyFill="1" applyAlignment="1">
      <alignment vertical="center" shrinkToFit="1"/>
    </xf>
    <xf numFmtId="176" fontId="1" fillId="0" borderId="0" xfId="1" applyNumberFormat="1" applyFill="1">
      <alignment vertical="center"/>
    </xf>
    <xf numFmtId="0" fontId="1" fillId="0" borderId="0" xfId="1" applyFont="1" applyFill="1" applyAlignment="1">
      <alignment horizontal="right" vertical="top"/>
    </xf>
    <xf numFmtId="0" fontId="1" fillId="0" borderId="0" xfId="1" applyFill="1" applyAlignment="1">
      <alignment vertical="top"/>
    </xf>
    <xf numFmtId="0" fontId="1" fillId="0" borderId="0" xfId="1" applyFont="1" applyFill="1" applyAlignment="1">
      <alignment vertical="top" wrapText="1"/>
    </xf>
    <xf numFmtId="176" fontId="1" fillId="0" borderId="0" xfId="1" applyNumberFormat="1" applyFont="1" applyFill="1" applyAlignment="1">
      <alignment vertical="top" wrapText="1"/>
    </xf>
    <xf numFmtId="0" fontId="1" fillId="0" borderId="0" xfId="1" applyFill="1" applyAlignment="1">
      <alignment horizontal="center" vertical="center"/>
    </xf>
    <xf numFmtId="0" fontId="6" fillId="0" borderId="0" xfId="1" applyFont="1" applyFill="1" applyBorder="1" applyAlignment="1">
      <alignment horizontal="center" vertical="center"/>
    </xf>
    <xf numFmtId="176" fontId="1" fillId="0" borderId="0" xfId="1" applyNumberFormat="1" applyFill="1" applyBorder="1" applyAlignment="1">
      <alignment horizontal="center" vertical="center"/>
    </xf>
    <xf numFmtId="0" fontId="1" fillId="0" borderId="0" xfId="1" applyFill="1" applyBorder="1" applyAlignment="1">
      <alignment vertical="center" shrinkToFit="1"/>
    </xf>
    <xf numFmtId="176" fontId="1" fillId="0" borderId="0" xfId="1" applyNumberFormat="1" applyFont="1" applyFill="1" applyBorder="1">
      <alignment vertical="center"/>
    </xf>
  </cellXfs>
  <cellStyles count="4">
    <cellStyle name="ハイパーリンク" xfId="2" builtinId="8"/>
    <cellStyle name="標準" xfId="0" builtinId="0"/>
    <cellStyle name="標準 6 2 2" xfId="3"/>
    <cellStyle name="標準 6 2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styles" Target="styles.xml"/><Relationship Id="rId3" Type="http://schemas.openxmlformats.org/officeDocument/2006/relationships/worksheet" Target="worksheets/sheet2.xml"/><Relationship Id="rId7" Type="http://schemas.openxmlformats.org/officeDocument/2006/relationships/worksheet" Target="worksheets/sheet4.xml"/><Relationship Id="rId12"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5" Type="http://schemas.openxmlformats.org/officeDocument/2006/relationships/worksheet" Target="worksheets/sheet3.xml"/><Relationship Id="rId15" Type="http://schemas.openxmlformats.org/officeDocument/2006/relationships/calcChain" Target="calcChain.xml"/><Relationship Id="rId10" Type="http://schemas.openxmlformats.org/officeDocument/2006/relationships/chartsheet" Target="chartsheets/sheet5.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bg1"/>
                </a:solidFill>
                <a:latin typeface="メイリオ" panose="020B0604030504040204" pitchFamily="50" charset="-128"/>
                <a:ea typeface="メイリオ" panose="020B0604030504040204" pitchFamily="50" charset="-128"/>
                <a:cs typeface="+mn-cs"/>
              </a:defRPr>
            </a:pPr>
            <a:r>
              <a:rPr lang="ja-JP" altLang="en-US" sz="2000" b="1" i="0" baseline="0">
                <a:solidFill>
                  <a:schemeClr val="bg1"/>
                </a:solidFill>
                <a:latin typeface="メイリオ" panose="020B0604030504040204" pitchFamily="50" charset="-128"/>
                <a:ea typeface="メイリオ" panose="020B0604030504040204" pitchFamily="50" charset="-128"/>
              </a:rPr>
              <a:t>廃棄物</a:t>
            </a:r>
            <a:endParaRPr lang="en-US" altLang="ja-JP" sz="2000" b="1" i="0" baseline="0">
              <a:solidFill>
                <a:schemeClr val="bg1"/>
              </a:solidFill>
              <a:latin typeface="メイリオ" panose="020B0604030504040204" pitchFamily="50" charset="-128"/>
              <a:ea typeface="メイリオ" panose="020B0604030504040204" pitchFamily="50" charset="-128"/>
            </a:endParaRPr>
          </a:p>
        </c:rich>
      </c:tx>
      <c:layout>
        <c:manualLayout>
          <c:xMode val="edge"/>
          <c:yMode val="edge"/>
          <c:x val="0.42460487573204925"/>
          <c:y val="7.3243643786417914E-2"/>
        </c:manualLayout>
      </c:layout>
      <c:overlay val="0"/>
      <c:spPr>
        <a:solidFill>
          <a:schemeClr val="tx2">
            <a:lumMod val="75000"/>
          </a:schemeClr>
        </a:solidFill>
        <a:ln>
          <a:noFill/>
        </a:ln>
        <a:effectLst/>
      </c:spPr>
      <c:txPr>
        <a:bodyPr rot="0" spcFirstLastPara="1" vertOverflow="ellipsis" vert="horz" wrap="square" anchor="ctr" anchorCtr="1"/>
        <a:lstStyle/>
        <a:p>
          <a:pPr>
            <a:defRPr sz="2000" b="1" i="0" u="none" strike="noStrike" kern="1200" spc="0" baseline="0">
              <a:solidFill>
                <a:schemeClr val="bg1"/>
              </a:solidFill>
              <a:latin typeface="メイリオ" panose="020B0604030504040204" pitchFamily="50" charset="-128"/>
              <a:ea typeface="メイリオ" panose="020B0604030504040204" pitchFamily="50" charset="-128"/>
              <a:cs typeface="+mn-cs"/>
            </a:defRPr>
          </a:pPr>
          <a:endParaRPr lang="ja-JP"/>
        </a:p>
      </c:txPr>
    </c:title>
    <c:autoTitleDeleted val="0"/>
    <c:plotArea>
      <c:layout>
        <c:manualLayout>
          <c:layoutTarget val="inner"/>
          <c:xMode val="edge"/>
          <c:yMode val="edge"/>
          <c:x val="5.1423208801174076E-2"/>
          <c:y val="1.6228781176334115E-2"/>
          <c:w val="0.93355240049325605"/>
          <c:h val="0.8916934952064548"/>
        </c:manualLayout>
      </c:layout>
      <c:barChart>
        <c:barDir val="col"/>
        <c:grouping val="clustered"/>
        <c:varyColors val="0"/>
        <c:ser>
          <c:idx val="0"/>
          <c:order val="0"/>
          <c:tx>
            <c:strRef>
              <c:f>廃棄物!$C$1</c:f>
              <c:strCache>
                <c:ptCount val="1"/>
                <c:pt idx="0">
                  <c:v>2020/08</c:v>
                </c:pt>
              </c:strCache>
            </c:strRef>
          </c:tx>
          <c:spPr>
            <a:solidFill>
              <a:schemeClr val="accent3">
                <a:lumMod val="75000"/>
              </a:schemeClr>
            </a:solidFill>
            <a:ln>
              <a:noFill/>
            </a:ln>
            <a:effectLst/>
          </c:spPr>
          <c:invertIfNegative val="0"/>
          <c:cat>
            <c:strRef>
              <c:f>廃棄物!$B$2:$B$48</c:f>
              <c:strCache>
                <c:ptCount val="47"/>
                <c:pt idx="0">
                  <c:v>東京都</c:v>
                </c:pt>
                <c:pt idx="1">
                  <c:v>宮城県</c:v>
                </c:pt>
                <c:pt idx="2">
                  <c:v>北海道</c:v>
                </c:pt>
                <c:pt idx="3">
                  <c:v>神奈川県</c:v>
                </c:pt>
                <c:pt idx="4">
                  <c:v>大阪府</c:v>
                </c:pt>
                <c:pt idx="5">
                  <c:v>静岡県</c:v>
                </c:pt>
                <c:pt idx="6">
                  <c:v>徳島県</c:v>
                </c:pt>
                <c:pt idx="7">
                  <c:v>福岡県</c:v>
                </c:pt>
                <c:pt idx="8">
                  <c:v>鳥取県</c:v>
                </c:pt>
                <c:pt idx="9">
                  <c:v>兵庫県</c:v>
                </c:pt>
                <c:pt idx="10">
                  <c:v>愛媛県</c:v>
                </c:pt>
                <c:pt idx="11">
                  <c:v>秋田県</c:v>
                </c:pt>
                <c:pt idx="12">
                  <c:v>愛知県</c:v>
                </c:pt>
                <c:pt idx="13">
                  <c:v>宮崎県</c:v>
                </c:pt>
                <c:pt idx="14">
                  <c:v>青森県</c:v>
                </c:pt>
                <c:pt idx="15">
                  <c:v>広島県</c:v>
                </c:pt>
                <c:pt idx="16">
                  <c:v>熊本県</c:v>
                </c:pt>
                <c:pt idx="17">
                  <c:v>京都府</c:v>
                </c:pt>
                <c:pt idx="18">
                  <c:v>埼玉県</c:v>
                </c:pt>
                <c:pt idx="19">
                  <c:v>富山県</c:v>
                </c:pt>
                <c:pt idx="20">
                  <c:v>千葉県</c:v>
                </c:pt>
                <c:pt idx="21">
                  <c:v>群馬県</c:v>
                </c:pt>
                <c:pt idx="22">
                  <c:v>大分県</c:v>
                </c:pt>
                <c:pt idx="23">
                  <c:v>岩手県</c:v>
                </c:pt>
                <c:pt idx="24">
                  <c:v>山形県</c:v>
                </c:pt>
                <c:pt idx="25">
                  <c:v>福島県</c:v>
                </c:pt>
                <c:pt idx="26">
                  <c:v>茨城県</c:v>
                </c:pt>
                <c:pt idx="27">
                  <c:v>栃木県</c:v>
                </c:pt>
                <c:pt idx="28">
                  <c:v>新潟県</c:v>
                </c:pt>
                <c:pt idx="29">
                  <c:v>石川県</c:v>
                </c:pt>
                <c:pt idx="30">
                  <c:v>福井県</c:v>
                </c:pt>
                <c:pt idx="31">
                  <c:v>山梨県</c:v>
                </c:pt>
                <c:pt idx="32">
                  <c:v>長野県</c:v>
                </c:pt>
                <c:pt idx="33">
                  <c:v>岐阜県</c:v>
                </c:pt>
                <c:pt idx="34">
                  <c:v>三重県</c:v>
                </c:pt>
                <c:pt idx="35">
                  <c:v>滋賀県</c:v>
                </c:pt>
                <c:pt idx="36">
                  <c:v>奈良県</c:v>
                </c:pt>
                <c:pt idx="37">
                  <c:v>和歌山県</c:v>
                </c:pt>
                <c:pt idx="38">
                  <c:v>島根県</c:v>
                </c:pt>
                <c:pt idx="39">
                  <c:v>岡山県</c:v>
                </c:pt>
                <c:pt idx="40">
                  <c:v>山口県</c:v>
                </c:pt>
                <c:pt idx="41">
                  <c:v>香川県</c:v>
                </c:pt>
                <c:pt idx="42">
                  <c:v>高知県</c:v>
                </c:pt>
                <c:pt idx="43">
                  <c:v>佐賀県</c:v>
                </c:pt>
                <c:pt idx="44">
                  <c:v>長崎県</c:v>
                </c:pt>
                <c:pt idx="45">
                  <c:v>鹿児島県</c:v>
                </c:pt>
                <c:pt idx="46">
                  <c:v>沖縄県</c:v>
                </c:pt>
              </c:strCache>
            </c:strRef>
          </c:cat>
          <c:val>
            <c:numRef>
              <c:f>廃棄物!$C$2:$C$48</c:f>
              <c:numCache>
                <c:formatCode>#,##0_ </c:formatCode>
                <c:ptCount val="47"/>
                <c:pt idx="0">
                  <c:v>58387</c:v>
                </c:pt>
                <c:pt idx="1">
                  <c:v>41430</c:v>
                </c:pt>
                <c:pt idx="2">
                  <c:v>39158</c:v>
                </c:pt>
                <c:pt idx="3">
                  <c:v>23163</c:v>
                </c:pt>
                <c:pt idx="4">
                  <c:v>21486</c:v>
                </c:pt>
                <c:pt idx="5">
                  <c:v>20294</c:v>
                </c:pt>
                <c:pt idx="6">
                  <c:v>19037</c:v>
                </c:pt>
                <c:pt idx="7">
                  <c:v>16910.613000000001</c:v>
                </c:pt>
                <c:pt idx="8">
                  <c:v>15619</c:v>
                </c:pt>
                <c:pt idx="9">
                  <c:v>10943</c:v>
                </c:pt>
                <c:pt idx="10">
                  <c:v>9449</c:v>
                </c:pt>
                <c:pt idx="11">
                  <c:v>8765</c:v>
                </c:pt>
                <c:pt idx="12">
                  <c:v>8514</c:v>
                </c:pt>
                <c:pt idx="13">
                  <c:v>8200</c:v>
                </c:pt>
                <c:pt idx="14">
                  <c:v>6619</c:v>
                </c:pt>
                <c:pt idx="15">
                  <c:v>5729</c:v>
                </c:pt>
                <c:pt idx="16">
                  <c:v>5686</c:v>
                </c:pt>
                <c:pt idx="17">
                  <c:v>5650</c:v>
                </c:pt>
                <c:pt idx="18">
                  <c:v>4952</c:v>
                </c:pt>
                <c:pt idx="19">
                  <c:v>4722</c:v>
                </c:pt>
                <c:pt idx="20">
                  <c:v>1902</c:v>
                </c:pt>
                <c:pt idx="21">
                  <c:v>1435</c:v>
                </c:pt>
                <c:pt idx="22">
                  <c:v>131</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numCache>
            </c:numRef>
          </c:val>
        </c:ser>
        <c:ser>
          <c:idx val="1"/>
          <c:order val="1"/>
          <c:tx>
            <c:strRef>
              <c:f>廃棄物!$D$1</c:f>
              <c:strCache>
                <c:ptCount val="1"/>
                <c:pt idx="0">
                  <c:v>2021/06</c:v>
                </c:pt>
              </c:strCache>
            </c:strRef>
          </c:tx>
          <c:spPr>
            <a:solidFill>
              <a:schemeClr val="accent2"/>
            </a:solidFill>
            <a:ln>
              <a:noFill/>
            </a:ln>
            <a:effectLst/>
          </c:spPr>
          <c:invertIfNegative val="0"/>
          <c:cat>
            <c:strRef>
              <c:f>廃棄物!$B$2:$B$48</c:f>
              <c:strCache>
                <c:ptCount val="47"/>
                <c:pt idx="0">
                  <c:v>東京都</c:v>
                </c:pt>
                <c:pt idx="1">
                  <c:v>宮城県</c:v>
                </c:pt>
                <c:pt idx="2">
                  <c:v>北海道</c:v>
                </c:pt>
                <c:pt idx="3">
                  <c:v>神奈川県</c:v>
                </c:pt>
                <c:pt idx="4">
                  <c:v>大阪府</c:v>
                </c:pt>
                <c:pt idx="5">
                  <c:v>静岡県</c:v>
                </c:pt>
                <c:pt idx="6">
                  <c:v>徳島県</c:v>
                </c:pt>
                <c:pt idx="7">
                  <c:v>福岡県</c:v>
                </c:pt>
                <c:pt idx="8">
                  <c:v>鳥取県</c:v>
                </c:pt>
                <c:pt idx="9">
                  <c:v>兵庫県</c:v>
                </c:pt>
                <c:pt idx="10">
                  <c:v>愛媛県</c:v>
                </c:pt>
                <c:pt idx="11">
                  <c:v>秋田県</c:v>
                </c:pt>
                <c:pt idx="12">
                  <c:v>愛知県</c:v>
                </c:pt>
                <c:pt idx="13">
                  <c:v>宮崎県</c:v>
                </c:pt>
                <c:pt idx="14">
                  <c:v>青森県</c:v>
                </c:pt>
                <c:pt idx="15">
                  <c:v>広島県</c:v>
                </c:pt>
                <c:pt idx="16">
                  <c:v>熊本県</c:v>
                </c:pt>
                <c:pt idx="17">
                  <c:v>京都府</c:v>
                </c:pt>
                <c:pt idx="18">
                  <c:v>埼玉県</c:v>
                </c:pt>
                <c:pt idx="19">
                  <c:v>富山県</c:v>
                </c:pt>
                <c:pt idx="20">
                  <c:v>千葉県</c:v>
                </c:pt>
                <c:pt idx="21">
                  <c:v>群馬県</c:v>
                </c:pt>
                <c:pt idx="22">
                  <c:v>大分県</c:v>
                </c:pt>
                <c:pt idx="23">
                  <c:v>岩手県</c:v>
                </c:pt>
                <c:pt idx="24">
                  <c:v>山形県</c:v>
                </c:pt>
                <c:pt idx="25">
                  <c:v>福島県</c:v>
                </c:pt>
                <c:pt idx="26">
                  <c:v>茨城県</c:v>
                </c:pt>
                <c:pt idx="27">
                  <c:v>栃木県</c:v>
                </c:pt>
                <c:pt idx="28">
                  <c:v>新潟県</c:v>
                </c:pt>
                <c:pt idx="29">
                  <c:v>石川県</c:v>
                </c:pt>
                <c:pt idx="30">
                  <c:v>福井県</c:v>
                </c:pt>
                <c:pt idx="31">
                  <c:v>山梨県</c:v>
                </c:pt>
                <c:pt idx="32">
                  <c:v>長野県</c:v>
                </c:pt>
                <c:pt idx="33">
                  <c:v>岐阜県</c:v>
                </c:pt>
                <c:pt idx="34">
                  <c:v>三重県</c:v>
                </c:pt>
                <c:pt idx="35">
                  <c:v>滋賀県</c:v>
                </c:pt>
                <c:pt idx="36">
                  <c:v>奈良県</c:v>
                </c:pt>
                <c:pt idx="37">
                  <c:v>和歌山県</c:v>
                </c:pt>
                <c:pt idx="38">
                  <c:v>島根県</c:v>
                </c:pt>
                <c:pt idx="39">
                  <c:v>岡山県</c:v>
                </c:pt>
                <c:pt idx="40">
                  <c:v>山口県</c:v>
                </c:pt>
                <c:pt idx="41">
                  <c:v>香川県</c:v>
                </c:pt>
                <c:pt idx="42">
                  <c:v>高知県</c:v>
                </c:pt>
                <c:pt idx="43">
                  <c:v>佐賀県</c:v>
                </c:pt>
                <c:pt idx="44">
                  <c:v>長崎県</c:v>
                </c:pt>
                <c:pt idx="45">
                  <c:v>鹿児島県</c:v>
                </c:pt>
                <c:pt idx="46">
                  <c:v>沖縄県</c:v>
                </c:pt>
              </c:strCache>
            </c:strRef>
          </c:cat>
          <c:val>
            <c:numRef>
              <c:f>廃棄物!$D$2:$D$48</c:f>
              <c:numCache>
                <c:formatCode>#,##0_ </c:formatCode>
                <c:ptCount val="47"/>
                <c:pt idx="0">
                  <c:v>67067</c:v>
                </c:pt>
                <c:pt idx="1">
                  <c:v>23793</c:v>
                </c:pt>
                <c:pt idx="2">
                  <c:v>25111</c:v>
                </c:pt>
                <c:pt idx="3">
                  <c:v>15823</c:v>
                </c:pt>
                <c:pt idx="4">
                  <c:v>19931</c:v>
                </c:pt>
                <c:pt idx="5">
                  <c:v>20572</c:v>
                </c:pt>
                <c:pt idx="6">
                  <c:v>10477</c:v>
                </c:pt>
                <c:pt idx="7">
                  <c:v>10696.839</c:v>
                </c:pt>
                <c:pt idx="8">
                  <c:v>14400</c:v>
                </c:pt>
                <c:pt idx="9">
                  <c:v>7676</c:v>
                </c:pt>
                <c:pt idx="10">
                  <c:v>9317</c:v>
                </c:pt>
                <c:pt idx="11">
                  <c:v>7904</c:v>
                </c:pt>
                <c:pt idx="12">
                  <c:v>12667</c:v>
                </c:pt>
                <c:pt idx="13">
                  <c:v>7872</c:v>
                </c:pt>
                <c:pt idx="14">
                  <c:v>1201</c:v>
                </c:pt>
                <c:pt idx="15">
                  <c:v>7555</c:v>
                </c:pt>
                <c:pt idx="16">
                  <c:v>5809</c:v>
                </c:pt>
                <c:pt idx="17">
                  <c:v>8230</c:v>
                </c:pt>
                <c:pt idx="18">
                  <c:v>4958</c:v>
                </c:pt>
                <c:pt idx="19">
                  <c:v>5587</c:v>
                </c:pt>
                <c:pt idx="20">
                  <c:v>3075</c:v>
                </c:pt>
                <c:pt idx="21">
                  <c:v>878</c:v>
                </c:pt>
                <c:pt idx="22">
                  <c:v>3072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numCache>
            </c:numRef>
          </c:val>
        </c:ser>
        <c:dLbls>
          <c:showLegendKey val="0"/>
          <c:showVal val="0"/>
          <c:showCatName val="0"/>
          <c:showSerName val="0"/>
          <c:showPercent val="0"/>
          <c:showBubbleSize val="0"/>
        </c:dLbls>
        <c:gapWidth val="219"/>
        <c:overlap val="-27"/>
        <c:axId val="1924147264"/>
        <c:axId val="1924151616"/>
      </c:barChart>
      <c:catAx>
        <c:axId val="1924147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メイリオ" panose="020B0604030504040204" pitchFamily="50" charset="-128"/>
                <a:ea typeface="+mn-ea"/>
                <a:cs typeface="+mn-cs"/>
              </a:defRPr>
            </a:pPr>
            <a:endParaRPr lang="ja-JP"/>
          </a:p>
        </c:txPr>
        <c:crossAx val="1924151616"/>
        <c:crosses val="autoZero"/>
        <c:auto val="1"/>
        <c:lblAlgn val="ctr"/>
        <c:lblOffset val="100"/>
        <c:noMultiLvlLbl val="0"/>
      </c:catAx>
      <c:valAx>
        <c:axId val="1924151616"/>
        <c:scaling>
          <c:orientation val="minMax"/>
          <c:max val="6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Black" panose="020B0A04020102020204" pitchFamily="34" charset="0"/>
                <a:ea typeface="+mn-ea"/>
                <a:cs typeface="+mn-cs"/>
              </a:defRPr>
            </a:pPr>
            <a:endParaRPr lang="ja-JP"/>
          </a:p>
        </c:txPr>
        <c:crossAx val="1924147264"/>
        <c:crosses val="autoZero"/>
        <c:crossBetween val="between"/>
      </c:valAx>
      <c:spPr>
        <a:noFill/>
        <a:ln>
          <a:noFill/>
        </a:ln>
        <a:effectLst/>
      </c:spPr>
    </c:plotArea>
    <c:legend>
      <c:legendPos val="r"/>
      <c:layout>
        <c:manualLayout>
          <c:xMode val="edge"/>
          <c:yMode val="edge"/>
          <c:x val="0.38358013455772427"/>
          <c:y val="0.16924218736725447"/>
          <c:w val="0.1561075841136631"/>
          <c:h val="0.13714258000115809"/>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bg1"/>
                </a:solidFill>
                <a:latin typeface="メイリオ" panose="020B0604030504040204" pitchFamily="50" charset="-128"/>
                <a:ea typeface="メイリオ" panose="020B0604030504040204" pitchFamily="50" charset="-128"/>
                <a:cs typeface="+mn-cs"/>
              </a:defRPr>
            </a:pPr>
            <a:r>
              <a:rPr lang="ja-JP" altLang="en-US" sz="2000" baseline="0">
                <a:solidFill>
                  <a:schemeClr val="bg1"/>
                </a:solidFill>
                <a:latin typeface="メイリオ" panose="020B0604030504040204" pitchFamily="50" charset="-128"/>
                <a:ea typeface="メイリオ" panose="020B0604030504040204" pitchFamily="50" charset="-128"/>
              </a:rPr>
              <a:t>バイオマス</a:t>
            </a:r>
            <a:endParaRPr lang="ja-JP" sz="2000" baseline="0">
              <a:solidFill>
                <a:schemeClr val="bg1"/>
              </a:solidFill>
              <a:latin typeface="メイリオ" panose="020B0604030504040204" pitchFamily="50" charset="-128"/>
              <a:ea typeface="メイリオ" panose="020B0604030504040204" pitchFamily="50" charset="-128"/>
            </a:endParaRPr>
          </a:p>
        </c:rich>
      </c:tx>
      <c:layout/>
      <c:overlay val="0"/>
      <c:spPr>
        <a:solidFill>
          <a:schemeClr val="accent6">
            <a:lumMod val="50000"/>
          </a:schemeClr>
        </a:solidFill>
        <a:ln>
          <a:noFill/>
        </a:ln>
        <a:effectLst/>
      </c:spPr>
      <c:txPr>
        <a:bodyPr rot="0" spcFirstLastPara="1" vertOverflow="ellipsis" vert="horz" wrap="square" anchor="ctr" anchorCtr="1"/>
        <a:lstStyle/>
        <a:p>
          <a:pPr>
            <a:defRPr sz="2000" b="1" i="0" u="none" strike="noStrike" kern="1200" spc="0" baseline="0">
              <a:solidFill>
                <a:schemeClr val="bg1"/>
              </a:solidFill>
              <a:latin typeface="メイリオ" panose="020B0604030504040204" pitchFamily="50" charset="-128"/>
              <a:ea typeface="メイリオ" panose="020B0604030504040204" pitchFamily="50" charset="-128"/>
              <a:cs typeface="+mn-cs"/>
            </a:defRPr>
          </a:pPr>
          <a:endParaRPr lang="ja-JP"/>
        </a:p>
      </c:txPr>
    </c:title>
    <c:autoTitleDeleted val="0"/>
    <c:plotArea>
      <c:layout>
        <c:manualLayout>
          <c:layoutTarget val="inner"/>
          <c:xMode val="edge"/>
          <c:yMode val="edge"/>
          <c:x val="6.0431067729781227E-2"/>
          <c:y val="1.1494061580026055E-2"/>
          <c:w val="0.92454454156464883"/>
          <c:h val="0.88822344370027217"/>
        </c:manualLayout>
      </c:layout>
      <c:barChart>
        <c:barDir val="col"/>
        <c:grouping val="clustered"/>
        <c:varyColors val="0"/>
        <c:ser>
          <c:idx val="0"/>
          <c:order val="0"/>
          <c:tx>
            <c:strRef>
              <c:f>バイオマス!$C$1</c:f>
              <c:strCache>
                <c:ptCount val="1"/>
                <c:pt idx="0">
                  <c:v>2020/08</c:v>
                </c:pt>
              </c:strCache>
            </c:strRef>
          </c:tx>
          <c:spPr>
            <a:solidFill>
              <a:schemeClr val="accent1"/>
            </a:solidFill>
            <a:ln>
              <a:noFill/>
            </a:ln>
            <a:effectLst/>
          </c:spPr>
          <c:invertIfNegative val="0"/>
          <c:cat>
            <c:strRef>
              <c:f>バイオマス!$B$2:$B$48</c:f>
              <c:strCache>
                <c:ptCount val="47"/>
                <c:pt idx="0">
                  <c:v>福岡県</c:v>
                </c:pt>
                <c:pt idx="1">
                  <c:v>愛知県</c:v>
                </c:pt>
                <c:pt idx="2">
                  <c:v>茨城県</c:v>
                </c:pt>
                <c:pt idx="3">
                  <c:v>山口県</c:v>
                </c:pt>
                <c:pt idx="4">
                  <c:v>愛媛県</c:v>
                </c:pt>
                <c:pt idx="5">
                  <c:v>北海道</c:v>
                </c:pt>
                <c:pt idx="6">
                  <c:v>青森県</c:v>
                </c:pt>
                <c:pt idx="7">
                  <c:v>宮城県</c:v>
                </c:pt>
                <c:pt idx="8">
                  <c:v>岩手県</c:v>
                </c:pt>
                <c:pt idx="9">
                  <c:v>大分県</c:v>
                </c:pt>
                <c:pt idx="10">
                  <c:v>神奈川県</c:v>
                </c:pt>
                <c:pt idx="11">
                  <c:v>福島県</c:v>
                </c:pt>
                <c:pt idx="12">
                  <c:v>鹿児島県</c:v>
                </c:pt>
                <c:pt idx="13">
                  <c:v>兵庫県</c:v>
                </c:pt>
                <c:pt idx="14">
                  <c:v>鳥取県</c:v>
                </c:pt>
                <c:pt idx="15">
                  <c:v>三重県</c:v>
                </c:pt>
                <c:pt idx="16">
                  <c:v>宮崎県</c:v>
                </c:pt>
                <c:pt idx="17">
                  <c:v>広島県</c:v>
                </c:pt>
                <c:pt idx="18">
                  <c:v>山形県</c:v>
                </c:pt>
                <c:pt idx="19">
                  <c:v>熊本県</c:v>
                </c:pt>
                <c:pt idx="20">
                  <c:v>高知県</c:v>
                </c:pt>
                <c:pt idx="21">
                  <c:v>福井県</c:v>
                </c:pt>
                <c:pt idx="22">
                  <c:v>千葉県</c:v>
                </c:pt>
                <c:pt idx="23">
                  <c:v>新潟県</c:v>
                </c:pt>
                <c:pt idx="24">
                  <c:v>静岡県</c:v>
                </c:pt>
                <c:pt idx="25">
                  <c:v>大阪府</c:v>
                </c:pt>
                <c:pt idx="26">
                  <c:v>徳島県</c:v>
                </c:pt>
                <c:pt idx="27">
                  <c:v>栃木県</c:v>
                </c:pt>
                <c:pt idx="28">
                  <c:v>秋田県</c:v>
                </c:pt>
                <c:pt idx="29">
                  <c:v>群馬県</c:v>
                </c:pt>
                <c:pt idx="30">
                  <c:v>島根県</c:v>
                </c:pt>
                <c:pt idx="31">
                  <c:v>佐賀県</c:v>
                </c:pt>
                <c:pt idx="32">
                  <c:v>長崎県</c:v>
                </c:pt>
                <c:pt idx="33">
                  <c:v>埼玉県</c:v>
                </c:pt>
                <c:pt idx="34">
                  <c:v>沖縄県</c:v>
                </c:pt>
                <c:pt idx="35">
                  <c:v>石川県</c:v>
                </c:pt>
                <c:pt idx="36">
                  <c:v>京都府</c:v>
                </c:pt>
                <c:pt idx="37">
                  <c:v>東京都</c:v>
                </c:pt>
                <c:pt idx="38">
                  <c:v>富山県</c:v>
                </c:pt>
                <c:pt idx="39">
                  <c:v>山梨県</c:v>
                </c:pt>
                <c:pt idx="40">
                  <c:v>長野県</c:v>
                </c:pt>
                <c:pt idx="41">
                  <c:v>岐阜県</c:v>
                </c:pt>
                <c:pt idx="42">
                  <c:v>滋賀県</c:v>
                </c:pt>
                <c:pt idx="43">
                  <c:v>奈良県</c:v>
                </c:pt>
                <c:pt idx="44">
                  <c:v>和歌山県</c:v>
                </c:pt>
                <c:pt idx="45">
                  <c:v>岡山県</c:v>
                </c:pt>
                <c:pt idx="46">
                  <c:v>香川県</c:v>
                </c:pt>
              </c:strCache>
            </c:strRef>
          </c:cat>
          <c:val>
            <c:numRef>
              <c:f>バイオマス!$C$2:$C$48</c:f>
              <c:numCache>
                <c:formatCode>#,##0_ </c:formatCode>
                <c:ptCount val="47"/>
                <c:pt idx="0">
                  <c:v>157333.587</c:v>
                </c:pt>
                <c:pt idx="1">
                  <c:v>157097.01999999999</c:v>
                </c:pt>
                <c:pt idx="2">
                  <c:v>134161</c:v>
                </c:pt>
                <c:pt idx="3">
                  <c:v>116651.326</c:v>
                </c:pt>
                <c:pt idx="4">
                  <c:v>116477.83</c:v>
                </c:pt>
                <c:pt idx="5">
                  <c:v>96997</c:v>
                </c:pt>
                <c:pt idx="6">
                  <c:v>65397</c:v>
                </c:pt>
                <c:pt idx="7">
                  <c:v>65321</c:v>
                </c:pt>
                <c:pt idx="8">
                  <c:v>61231.33</c:v>
                </c:pt>
                <c:pt idx="9">
                  <c:v>61097.775999999998</c:v>
                </c:pt>
                <c:pt idx="10">
                  <c:v>56642</c:v>
                </c:pt>
                <c:pt idx="11">
                  <c:v>47758</c:v>
                </c:pt>
                <c:pt idx="12">
                  <c:v>47003</c:v>
                </c:pt>
                <c:pt idx="13">
                  <c:v>45566</c:v>
                </c:pt>
                <c:pt idx="14">
                  <c:v>43008</c:v>
                </c:pt>
                <c:pt idx="15">
                  <c:v>41207</c:v>
                </c:pt>
                <c:pt idx="16">
                  <c:v>35882</c:v>
                </c:pt>
                <c:pt idx="17">
                  <c:v>35717.525000000001</c:v>
                </c:pt>
                <c:pt idx="18">
                  <c:v>32306</c:v>
                </c:pt>
                <c:pt idx="19">
                  <c:v>29694</c:v>
                </c:pt>
                <c:pt idx="20">
                  <c:v>25472.311000000002</c:v>
                </c:pt>
                <c:pt idx="21">
                  <c:v>24832.799999999999</c:v>
                </c:pt>
                <c:pt idx="22">
                  <c:v>22905</c:v>
                </c:pt>
                <c:pt idx="23">
                  <c:v>22283</c:v>
                </c:pt>
                <c:pt idx="24">
                  <c:v>21668</c:v>
                </c:pt>
                <c:pt idx="25">
                  <c:v>20736</c:v>
                </c:pt>
                <c:pt idx="26">
                  <c:v>19037</c:v>
                </c:pt>
                <c:pt idx="27">
                  <c:v>18597</c:v>
                </c:pt>
                <c:pt idx="28">
                  <c:v>14508.87</c:v>
                </c:pt>
                <c:pt idx="29">
                  <c:v>12033.84</c:v>
                </c:pt>
                <c:pt idx="30">
                  <c:v>7419</c:v>
                </c:pt>
                <c:pt idx="31">
                  <c:v>6830</c:v>
                </c:pt>
                <c:pt idx="32">
                  <c:v>4415</c:v>
                </c:pt>
                <c:pt idx="33">
                  <c:v>3865</c:v>
                </c:pt>
                <c:pt idx="34">
                  <c:v>2247</c:v>
                </c:pt>
                <c:pt idx="35">
                  <c:v>1091</c:v>
                </c:pt>
                <c:pt idx="36">
                  <c:v>371</c:v>
                </c:pt>
                <c:pt idx="37">
                  <c:v>0</c:v>
                </c:pt>
                <c:pt idx="38">
                  <c:v>0</c:v>
                </c:pt>
                <c:pt idx="39">
                  <c:v>0</c:v>
                </c:pt>
                <c:pt idx="40">
                  <c:v>0</c:v>
                </c:pt>
                <c:pt idx="41">
                  <c:v>0</c:v>
                </c:pt>
                <c:pt idx="42">
                  <c:v>0</c:v>
                </c:pt>
                <c:pt idx="43">
                  <c:v>0</c:v>
                </c:pt>
                <c:pt idx="44">
                  <c:v>0</c:v>
                </c:pt>
                <c:pt idx="45">
                  <c:v>0</c:v>
                </c:pt>
                <c:pt idx="46">
                  <c:v>0</c:v>
                </c:pt>
              </c:numCache>
            </c:numRef>
          </c:val>
        </c:ser>
        <c:ser>
          <c:idx val="1"/>
          <c:order val="1"/>
          <c:tx>
            <c:strRef>
              <c:f>バイオマス!$D$1</c:f>
              <c:strCache>
                <c:ptCount val="1"/>
                <c:pt idx="0">
                  <c:v>2021/06</c:v>
                </c:pt>
              </c:strCache>
            </c:strRef>
          </c:tx>
          <c:spPr>
            <a:solidFill>
              <a:schemeClr val="accent2"/>
            </a:solidFill>
            <a:ln>
              <a:noFill/>
            </a:ln>
            <a:effectLst/>
          </c:spPr>
          <c:invertIfNegative val="0"/>
          <c:cat>
            <c:strRef>
              <c:f>バイオマス!$B$2:$B$48</c:f>
              <c:strCache>
                <c:ptCount val="47"/>
                <c:pt idx="0">
                  <c:v>福岡県</c:v>
                </c:pt>
                <c:pt idx="1">
                  <c:v>愛知県</c:v>
                </c:pt>
                <c:pt idx="2">
                  <c:v>茨城県</c:v>
                </c:pt>
                <c:pt idx="3">
                  <c:v>山口県</c:v>
                </c:pt>
                <c:pt idx="4">
                  <c:v>愛媛県</c:v>
                </c:pt>
                <c:pt idx="5">
                  <c:v>北海道</c:v>
                </c:pt>
                <c:pt idx="6">
                  <c:v>青森県</c:v>
                </c:pt>
                <c:pt idx="7">
                  <c:v>宮城県</c:v>
                </c:pt>
                <c:pt idx="8">
                  <c:v>岩手県</c:v>
                </c:pt>
                <c:pt idx="9">
                  <c:v>大分県</c:v>
                </c:pt>
                <c:pt idx="10">
                  <c:v>神奈川県</c:v>
                </c:pt>
                <c:pt idx="11">
                  <c:v>福島県</c:v>
                </c:pt>
                <c:pt idx="12">
                  <c:v>鹿児島県</c:v>
                </c:pt>
                <c:pt idx="13">
                  <c:v>兵庫県</c:v>
                </c:pt>
                <c:pt idx="14">
                  <c:v>鳥取県</c:v>
                </c:pt>
                <c:pt idx="15">
                  <c:v>三重県</c:v>
                </c:pt>
                <c:pt idx="16">
                  <c:v>宮崎県</c:v>
                </c:pt>
                <c:pt idx="17">
                  <c:v>広島県</c:v>
                </c:pt>
                <c:pt idx="18">
                  <c:v>山形県</c:v>
                </c:pt>
                <c:pt idx="19">
                  <c:v>熊本県</c:v>
                </c:pt>
                <c:pt idx="20">
                  <c:v>高知県</c:v>
                </c:pt>
                <c:pt idx="21">
                  <c:v>福井県</c:v>
                </c:pt>
                <c:pt idx="22">
                  <c:v>千葉県</c:v>
                </c:pt>
                <c:pt idx="23">
                  <c:v>新潟県</c:v>
                </c:pt>
                <c:pt idx="24">
                  <c:v>静岡県</c:v>
                </c:pt>
                <c:pt idx="25">
                  <c:v>大阪府</c:v>
                </c:pt>
                <c:pt idx="26">
                  <c:v>徳島県</c:v>
                </c:pt>
                <c:pt idx="27">
                  <c:v>栃木県</c:v>
                </c:pt>
                <c:pt idx="28">
                  <c:v>秋田県</c:v>
                </c:pt>
                <c:pt idx="29">
                  <c:v>群馬県</c:v>
                </c:pt>
                <c:pt idx="30">
                  <c:v>島根県</c:v>
                </c:pt>
                <c:pt idx="31">
                  <c:v>佐賀県</c:v>
                </c:pt>
                <c:pt idx="32">
                  <c:v>長崎県</c:v>
                </c:pt>
                <c:pt idx="33">
                  <c:v>埼玉県</c:v>
                </c:pt>
                <c:pt idx="34">
                  <c:v>沖縄県</c:v>
                </c:pt>
                <c:pt idx="35">
                  <c:v>石川県</c:v>
                </c:pt>
                <c:pt idx="36">
                  <c:v>京都府</c:v>
                </c:pt>
                <c:pt idx="37">
                  <c:v>東京都</c:v>
                </c:pt>
                <c:pt idx="38">
                  <c:v>富山県</c:v>
                </c:pt>
                <c:pt idx="39">
                  <c:v>山梨県</c:v>
                </c:pt>
                <c:pt idx="40">
                  <c:v>長野県</c:v>
                </c:pt>
                <c:pt idx="41">
                  <c:v>岐阜県</c:v>
                </c:pt>
                <c:pt idx="42">
                  <c:v>滋賀県</c:v>
                </c:pt>
                <c:pt idx="43">
                  <c:v>奈良県</c:v>
                </c:pt>
                <c:pt idx="44">
                  <c:v>和歌山県</c:v>
                </c:pt>
                <c:pt idx="45">
                  <c:v>岡山県</c:v>
                </c:pt>
                <c:pt idx="46">
                  <c:v>香川県</c:v>
                </c:pt>
              </c:strCache>
            </c:strRef>
          </c:cat>
          <c:val>
            <c:numRef>
              <c:f>バイオマス!$D$2:$D$48</c:f>
              <c:numCache>
                <c:formatCode>#,##0_ </c:formatCode>
                <c:ptCount val="47"/>
                <c:pt idx="0">
                  <c:v>144831.08499999999</c:v>
                </c:pt>
                <c:pt idx="1">
                  <c:v>131917.48800000001</c:v>
                </c:pt>
                <c:pt idx="2">
                  <c:v>110379.064</c:v>
                </c:pt>
                <c:pt idx="3">
                  <c:v>146015.891</c:v>
                </c:pt>
                <c:pt idx="4">
                  <c:v>132029.47</c:v>
                </c:pt>
                <c:pt idx="5">
                  <c:v>126257.7</c:v>
                </c:pt>
                <c:pt idx="6">
                  <c:v>14007</c:v>
                </c:pt>
                <c:pt idx="7">
                  <c:v>37283.894</c:v>
                </c:pt>
                <c:pt idx="8">
                  <c:v>28019.09</c:v>
                </c:pt>
                <c:pt idx="9">
                  <c:v>53788.368000000002</c:v>
                </c:pt>
                <c:pt idx="10">
                  <c:v>35106.32</c:v>
                </c:pt>
                <c:pt idx="11">
                  <c:v>95223.3</c:v>
                </c:pt>
                <c:pt idx="12">
                  <c:v>45355.8</c:v>
                </c:pt>
                <c:pt idx="13">
                  <c:v>48430</c:v>
                </c:pt>
                <c:pt idx="14">
                  <c:v>45249</c:v>
                </c:pt>
                <c:pt idx="15">
                  <c:v>13832</c:v>
                </c:pt>
                <c:pt idx="16">
                  <c:v>38572</c:v>
                </c:pt>
                <c:pt idx="17">
                  <c:v>95834.547399999996</c:v>
                </c:pt>
                <c:pt idx="18">
                  <c:v>32234</c:v>
                </c:pt>
                <c:pt idx="19">
                  <c:v>30516</c:v>
                </c:pt>
                <c:pt idx="20">
                  <c:v>26438.400000000001</c:v>
                </c:pt>
                <c:pt idx="21">
                  <c:v>20960.2</c:v>
                </c:pt>
                <c:pt idx="22">
                  <c:v>56252</c:v>
                </c:pt>
                <c:pt idx="23">
                  <c:v>25027</c:v>
                </c:pt>
                <c:pt idx="24">
                  <c:v>35495</c:v>
                </c:pt>
                <c:pt idx="25">
                  <c:v>18416</c:v>
                </c:pt>
                <c:pt idx="26">
                  <c:v>13734</c:v>
                </c:pt>
                <c:pt idx="27">
                  <c:v>16778</c:v>
                </c:pt>
                <c:pt idx="28">
                  <c:v>14762.65</c:v>
                </c:pt>
                <c:pt idx="29">
                  <c:v>14052.7</c:v>
                </c:pt>
                <c:pt idx="30">
                  <c:v>2680</c:v>
                </c:pt>
                <c:pt idx="31">
                  <c:v>6124</c:v>
                </c:pt>
                <c:pt idx="32">
                  <c:v>0</c:v>
                </c:pt>
                <c:pt idx="33">
                  <c:v>0</c:v>
                </c:pt>
                <c:pt idx="34">
                  <c:v>2591</c:v>
                </c:pt>
                <c:pt idx="35">
                  <c:v>2204</c:v>
                </c:pt>
                <c:pt idx="36">
                  <c:v>32</c:v>
                </c:pt>
                <c:pt idx="37">
                  <c:v>0</c:v>
                </c:pt>
                <c:pt idx="38">
                  <c:v>0</c:v>
                </c:pt>
                <c:pt idx="39">
                  <c:v>0</c:v>
                </c:pt>
                <c:pt idx="40">
                  <c:v>9025</c:v>
                </c:pt>
                <c:pt idx="41">
                  <c:v>0</c:v>
                </c:pt>
                <c:pt idx="42">
                  <c:v>0</c:v>
                </c:pt>
                <c:pt idx="43">
                  <c:v>0</c:v>
                </c:pt>
                <c:pt idx="44">
                  <c:v>0</c:v>
                </c:pt>
                <c:pt idx="45">
                  <c:v>0</c:v>
                </c:pt>
                <c:pt idx="46">
                  <c:v>0</c:v>
                </c:pt>
              </c:numCache>
            </c:numRef>
          </c:val>
        </c:ser>
        <c:dLbls>
          <c:showLegendKey val="0"/>
          <c:showVal val="0"/>
          <c:showCatName val="0"/>
          <c:showSerName val="0"/>
          <c:showPercent val="0"/>
          <c:showBubbleSize val="0"/>
        </c:dLbls>
        <c:gapWidth val="219"/>
        <c:overlap val="-27"/>
        <c:axId val="1924138560"/>
        <c:axId val="1924136928"/>
      </c:barChart>
      <c:catAx>
        <c:axId val="192413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メイリオ" panose="020B0604030504040204" pitchFamily="50" charset="-128"/>
                <a:ea typeface="+mn-ea"/>
                <a:cs typeface="+mn-cs"/>
              </a:defRPr>
            </a:pPr>
            <a:endParaRPr lang="ja-JP"/>
          </a:p>
        </c:txPr>
        <c:crossAx val="1924136928"/>
        <c:crosses val="autoZero"/>
        <c:auto val="1"/>
        <c:lblAlgn val="ctr"/>
        <c:lblOffset val="100"/>
        <c:noMultiLvlLbl val="0"/>
      </c:catAx>
      <c:valAx>
        <c:axId val="1924136928"/>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メイリオ" panose="020B0604030504040204" pitchFamily="50" charset="-128"/>
                <a:ea typeface="+mn-ea"/>
                <a:cs typeface="+mn-cs"/>
              </a:defRPr>
            </a:pPr>
            <a:endParaRPr lang="ja-JP"/>
          </a:p>
        </c:txPr>
        <c:crossAx val="1924138560"/>
        <c:crosses val="autoZero"/>
        <c:crossBetween val="between"/>
      </c:valAx>
      <c:spPr>
        <a:noFill/>
        <a:ln>
          <a:noFill/>
        </a:ln>
        <a:effectLst/>
      </c:spPr>
    </c:plotArea>
    <c:legend>
      <c:legendPos val="r"/>
      <c:layout>
        <c:manualLayout>
          <c:xMode val="edge"/>
          <c:yMode val="edge"/>
          <c:x val="0.40804644808743173"/>
          <c:y val="0.10417023279698731"/>
          <c:w val="0.15584021771868681"/>
          <c:h val="0.17920150501672236"/>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i="0" baseline="0">
          <a:latin typeface="メイリオ" panose="020B0604030504040204" pitchFamily="50" charset="-128"/>
        </a:defRPr>
      </a:pPr>
      <a:endParaRPr lang="ja-JP"/>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bg1"/>
                </a:solidFill>
                <a:latin typeface="メイリオ" panose="020B0604030504040204" pitchFamily="50" charset="-128"/>
                <a:ea typeface="メイリオ" panose="020B0604030504040204" pitchFamily="50" charset="-128"/>
                <a:cs typeface="+mn-cs"/>
              </a:defRPr>
            </a:pPr>
            <a:r>
              <a:rPr lang="ja-JP" altLang="en-US" sz="2000" b="1" i="0" baseline="0">
                <a:solidFill>
                  <a:schemeClr val="bg1"/>
                </a:solidFill>
                <a:latin typeface="メイリオ" panose="020B0604030504040204" pitchFamily="50" charset="-128"/>
                <a:ea typeface="メイリオ" panose="020B0604030504040204" pitchFamily="50" charset="-128"/>
              </a:rPr>
              <a:t>地熱</a:t>
            </a:r>
          </a:p>
        </c:rich>
      </c:tx>
      <c:layout>
        <c:manualLayout>
          <c:xMode val="edge"/>
          <c:yMode val="edge"/>
          <c:x val="0.22951217675659394"/>
          <c:y val="6.0697074236957839E-2"/>
        </c:manualLayout>
      </c:layout>
      <c:overlay val="0"/>
      <c:spPr>
        <a:solidFill>
          <a:srgbClr val="C00000"/>
        </a:solidFill>
        <a:ln>
          <a:noFill/>
        </a:ln>
        <a:effectLst/>
      </c:spPr>
      <c:txPr>
        <a:bodyPr rot="0" spcFirstLastPara="1" vertOverflow="ellipsis" vert="horz" wrap="square" anchor="ctr" anchorCtr="1"/>
        <a:lstStyle/>
        <a:p>
          <a:pPr>
            <a:defRPr sz="2000" b="0" i="0" u="none" strike="noStrike" kern="1200" spc="0" baseline="0">
              <a:solidFill>
                <a:schemeClr val="bg1"/>
              </a:solidFill>
              <a:latin typeface="メイリオ" panose="020B0604030504040204" pitchFamily="50" charset="-128"/>
              <a:ea typeface="メイリオ" panose="020B0604030504040204" pitchFamily="50" charset="-128"/>
              <a:cs typeface="+mn-cs"/>
            </a:defRPr>
          </a:pPr>
          <a:endParaRPr lang="ja-JP"/>
        </a:p>
      </c:txPr>
    </c:title>
    <c:autoTitleDeleted val="0"/>
    <c:plotArea>
      <c:layout>
        <c:manualLayout>
          <c:layoutTarget val="inner"/>
          <c:xMode val="edge"/>
          <c:yMode val="edge"/>
          <c:x val="5.7269170186876751E-2"/>
          <c:y val="1.1494061580026055E-2"/>
          <c:w val="0.92770643910755335"/>
          <c:h val="0.88822344370027217"/>
        </c:manualLayout>
      </c:layout>
      <c:barChart>
        <c:barDir val="col"/>
        <c:grouping val="clustered"/>
        <c:varyColors val="0"/>
        <c:ser>
          <c:idx val="0"/>
          <c:order val="0"/>
          <c:tx>
            <c:strRef>
              <c:f>地熱!$C$1</c:f>
              <c:strCache>
                <c:ptCount val="1"/>
                <c:pt idx="0">
                  <c:v>2020/08</c:v>
                </c:pt>
              </c:strCache>
            </c:strRef>
          </c:tx>
          <c:spPr>
            <a:solidFill>
              <a:schemeClr val="accent1"/>
            </a:solidFill>
            <a:ln>
              <a:noFill/>
            </a:ln>
            <a:effectLst/>
          </c:spPr>
          <c:invertIfNegative val="0"/>
          <c:cat>
            <c:strRef>
              <c:f>地熱!$B$2:$B$48</c:f>
              <c:strCache>
                <c:ptCount val="47"/>
                <c:pt idx="0">
                  <c:v>大分県</c:v>
                </c:pt>
                <c:pt idx="1">
                  <c:v>秋田県</c:v>
                </c:pt>
                <c:pt idx="2">
                  <c:v>鹿児島県</c:v>
                </c:pt>
                <c:pt idx="3">
                  <c:v>岩手県</c:v>
                </c:pt>
                <c:pt idx="4">
                  <c:v>福島県</c:v>
                </c:pt>
                <c:pt idx="5">
                  <c:v>北海道</c:v>
                </c:pt>
                <c:pt idx="6">
                  <c:v>青森県</c:v>
                </c:pt>
                <c:pt idx="7">
                  <c:v>宮城県</c:v>
                </c:pt>
                <c:pt idx="8">
                  <c:v>山形県</c:v>
                </c:pt>
                <c:pt idx="9">
                  <c:v>茨城県</c:v>
                </c:pt>
                <c:pt idx="10">
                  <c:v>栃木県</c:v>
                </c:pt>
                <c:pt idx="11">
                  <c:v>群馬県</c:v>
                </c:pt>
                <c:pt idx="12">
                  <c:v>埼玉県</c:v>
                </c:pt>
                <c:pt idx="13">
                  <c:v>千葉県</c:v>
                </c:pt>
                <c:pt idx="14">
                  <c:v>東京都</c:v>
                </c:pt>
                <c:pt idx="15">
                  <c:v>神奈川県</c:v>
                </c:pt>
                <c:pt idx="16">
                  <c:v>新潟県</c:v>
                </c:pt>
                <c:pt idx="17">
                  <c:v>富山県</c:v>
                </c:pt>
                <c:pt idx="18">
                  <c:v>石川県</c:v>
                </c:pt>
                <c:pt idx="19">
                  <c:v>福井県</c:v>
                </c:pt>
                <c:pt idx="20">
                  <c:v>山梨県</c:v>
                </c:pt>
                <c:pt idx="21">
                  <c:v>長野県</c:v>
                </c:pt>
                <c:pt idx="22">
                  <c:v>岐阜県</c:v>
                </c:pt>
                <c:pt idx="23">
                  <c:v>静岡県</c:v>
                </c:pt>
                <c:pt idx="24">
                  <c:v>愛知県</c:v>
                </c:pt>
                <c:pt idx="25">
                  <c:v>三重県</c:v>
                </c:pt>
                <c:pt idx="26">
                  <c:v>滋賀県</c:v>
                </c:pt>
                <c:pt idx="27">
                  <c:v>京都府</c:v>
                </c:pt>
                <c:pt idx="28">
                  <c:v>大阪府</c:v>
                </c:pt>
                <c:pt idx="29">
                  <c:v>兵庫県</c:v>
                </c:pt>
                <c:pt idx="30">
                  <c:v>奈良県</c:v>
                </c:pt>
                <c:pt idx="31">
                  <c:v>和歌山県</c:v>
                </c:pt>
                <c:pt idx="32">
                  <c:v>鳥取県</c:v>
                </c:pt>
                <c:pt idx="33">
                  <c:v>島根県</c:v>
                </c:pt>
                <c:pt idx="34">
                  <c:v>岡山県</c:v>
                </c:pt>
                <c:pt idx="35">
                  <c:v>広島県</c:v>
                </c:pt>
                <c:pt idx="36">
                  <c:v>山口県</c:v>
                </c:pt>
                <c:pt idx="37">
                  <c:v>徳島県</c:v>
                </c:pt>
                <c:pt idx="38">
                  <c:v>香川県</c:v>
                </c:pt>
                <c:pt idx="39">
                  <c:v>愛媛県</c:v>
                </c:pt>
                <c:pt idx="40">
                  <c:v>高知県</c:v>
                </c:pt>
                <c:pt idx="41">
                  <c:v>福岡県</c:v>
                </c:pt>
                <c:pt idx="42">
                  <c:v>佐賀県</c:v>
                </c:pt>
                <c:pt idx="43">
                  <c:v>長崎県</c:v>
                </c:pt>
                <c:pt idx="44">
                  <c:v>熊本県</c:v>
                </c:pt>
                <c:pt idx="45">
                  <c:v>宮崎県</c:v>
                </c:pt>
                <c:pt idx="46">
                  <c:v>沖縄県</c:v>
                </c:pt>
              </c:strCache>
            </c:strRef>
          </c:cat>
          <c:val>
            <c:numRef>
              <c:f>地熱!$C$2:$C$48</c:f>
              <c:numCache>
                <c:formatCode>#,##0_ </c:formatCode>
                <c:ptCount val="47"/>
                <c:pt idx="0">
                  <c:v>61468</c:v>
                </c:pt>
                <c:pt idx="1">
                  <c:v>35779</c:v>
                </c:pt>
                <c:pt idx="2">
                  <c:v>27886</c:v>
                </c:pt>
                <c:pt idx="3">
                  <c:v>19075</c:v>
                </c:pt>
                <c:pt idx="4">
                  <c:v>9032</c:v>
                </c:pt>
                <c:pt idx="5">
                  <c:v>4062</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numCache>
            </c:numRef>
          </c:val>
        </c:ser>
        <c:ser>
          <c:idx val="1"/>
          <c:order val="1"/>
          <c:tx>
            <c:strRef>
              <c:f>地熱!$D$1</c:f>
              <c:strCache>
                <c:ptCount val="1"/>
                <c:pt idx="0">
                  <c:v>2021/06</c:v>
                </c:pt>
              </c:strCache>
            </c:strRef>
          </c:tx>
          <c:spPr>
            <a:solidFill>
              <a:schemeClr val="accent2"/>
            </a:solidFill>
            <a:ln>
              <a:noFill/>
            </a:ln>
            <a:effectLst/>
          </c:spPr>
          <c:invertIfNegative val="0"/>
          <c:cat>
            <c:strRef>
              <c:f>地熱!$B$2:$B$48</c:f>
              <c:strCache>
                <c:ptCount val="47"/>
                <c:pt idx="0">
                  <c:v>大分県</c:v>
                </c:pt>
                <c:pt idx="1">
                  <c:v>秋田県</c:v>
                </c:pt>
                <c:pt idx="2">
                  <c:v>鹿児島県</c:v>
                </c:pt>
                <c:pt idx="3">
                  <c:v>岩手県</c:v>
                </c:pt>
                <c:pt idx="4">
                  <c:v>福島県</c:v>
                </c:pt>
                <c:pt idx="5">
                  <c:v>北海道</c:v>
                </c:pt>
                <c:pt idx="6">
                  <c:v>青森県</c:v>
                </c:pt>
                <c:pt idx="7">
                  <c:v>宮城県</c:v>
                </c:pt>
                <c:pt idx="8">
                  <c:v>山形県</c:v>
                </c:pt>
                <c:pt idx="9">
                  <c:v>茨城県</c:v>
                </c:pt>
                <c:pt idx="10">
                  <c:v>栃木県</c:v>
                </c:pt>
                <c:pt idx="11">
                  <c:v>群馬県</c:v>
                </c:pt>
                <c:pt idx="12">
                  <c:v>埼玉県</c:v>
                </c:pt>
                <c:pt idx="13">
                  <c:v>千葉県</c:v>
                </c:pt>
                <c:pt idx="14">
                  <c:v>東京都</c:v>
                </c:pt>
                <c:pt idx="15">
                  <c:v>神奈川県</c:v>
                </c:pt>
                <c:pt idx="16">
                  <c:v>新潟県</c:v>
                </c:pt>
                <c:pt idx="17">
                  <c:v>富山県</c:v>
                </c:pt>
                <c:pt idx="18">
                  <c:v>石川県</c:v>
                </c:pt>
                <c:pt idx="19">
                  <c:v>福井県</c:v>
                </c:pt>
                <c:pt idx="20">
                  <c:v>山梨県</c:v>
                </c:pt>
                <c:pt idx="21">
                  <c:v>長野県</c:v>
                </c:pt>
                <c:pt idx="22">
                  <c:v>岐阜県</c:v>
                </c:pt>
                <c:pt idx="23">
                  <c:v>静岡県</c:v>
                </c:pt>
                <c:pt idx="24">
                  <c:v>愛知県</c:v>
                </c:pt>
                <c:pt idx="25">
                  <c:v>三重県</c:v>
                </c:pt>
                <c:pt idx="26">
                  <c:v>滋賀県</c:v>
                </c:pt>
                <c:pt idx="27">
                  <c:v>京都府</c:v>
                </c:pt>
                <c:pt idx="28">
                  <c:v>大阪府</c:v>
                </c:pt>
                <c:pt idx="29">
                  <c:v>兵庫県</c:v>
                </c:pt>
                <c:pt idx="30">
                  <c:v>奈良県</c:v>
                </c:pt>
                <c:pt idx="31">
                  <c:v>和歌山県</c:v>
                </c:pt>
                <c:pt idx="32">
                  <c:v>鳥取県</c:v>
                </c:pt>
                <c:pt idx="33">
                  <c:v>島根県</c:v>
                </c:pt>
                <c:pt idx="34">
                  <c:v>岡山県</c:v>
                </c:pt>
                <c:pt idx="35">
                  <c:v>広島県</c:v>
                </c:pt>
                <c:pt idx="36">
                  <c:v>山口県</c:v>
                </c:pt>
                <c:pt idx="37">
                  <c:v>徳島県</c:v>
                </c:pt>
                <c:pt idx="38">
                  <c:v>香川県</c:v>
                </c:pt>
                <c:pt idx="39">
                  <c:v>愛媛県</c:v>
                </c:pt>
                <c:pt idx="40">
                  <c:v>高知県</c:v>
                </c:pt>
                <c:pt idx="41">
                  <c:v>福岡県</c:v>
                </c:pt>
                <c:pt idx="42">
                  <c:v>佐賀県</c:v>
                </c:pt>
                <c:pt idx="43">
                  <c:v>長崎県</c:v>
                </c:pt>
                <c:pt idx="44">
                  <c:v>熊本県</c:v>
                </c:pt>
                <c:pt idx="45">
                  <c:v>宮崎県</c:v>
                </c:pt>
                <c:pt idx="46">
                  <c:v>沖縄県</c:v>
                </c:pt>
              </c:strCache>
            </c:strRef>
          </c:cat>
          <c:val>
            <c:numRef>
              <c:f>地熱!$D$2:$D$48</c:f>
              <c:numCache>
                <c:formatCode>#,##0_ </c:formatCode>
                <c:ptCount val="47"/>
                <c:pt idx="0">
                  <c:v>62449</c:v>
                </c:pt>
                <c:pt idx="1">
                  <c:v>11837</c:v>
                </c:pt>
                <c:pt idx="2">
                  <c:v>30445</c:v>
                </c:pt>
                <c:pt idx="3">
                  <c:v>16525</c:v>
                </c:pt>
                <c:pt idx="4">
                  <c:v>4551</c:v>
                </c:pt>
                <c:pt idx="5">
                  <c:v>6378</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numCache>
            </c:numRef>
          </c:val>
        </c:ser>
        <c:dLbls>
          <c:dLblPos val="outEnd"/>
          <c:showLegendKey val="0"/>
          <c:showVal val="0"/>
          <c:showCatName val="0"/>
          <c:showSerName val="0"/>
          <c:showPercent val="0"/>
          <c:showBubbleSize val="0"/>
        </c:dLbls>
        <c:gapWidth val="219"/>
        <c:overlap val="-27"/>
        <c:axId val="1924146176"/>
        <c:axId val="1924139104"/>
      </c:barChart>
      <c:catAx>
        <c:axId val="1924146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メイリオ" panose="020B0604030504040204" pitchFamily="50" charset="-128"/>
                <a:ea typeface="+mn-ea"/>
                <a:cs typeface="+mn-cs"/>
              </a:defRPr>
            </a:pPr>
            <a:endParaRPr lang="ja-JP"/>
          </a:p>
        </c:txPr>
        <c:crossAx val="1924139104"/>
        <c:crosses val="autoZero"/>
        <c:auto val="1"/>
        <c:lblAlgn val="ctr"/>
        <c:lblOffset val="100"/>
        <c:noMultiLvlLbl val="0"/>
      </c:catAx>
      <c:valAx>
        <c:axId val="1924139104"/>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Black" panose="020B0A04020102020204" pitchFamily="34" charset="0"/>
                <a:ea typeface="+mn-ea"/>
                <a:cs typeface="+mn-cs"/>
              </a:defRPr>
            </a:pPr>
            <a:endParaRPr lang="ja-JP"/>
          </a:p>
        </c:txPr>
        <c:crossAx val="1924146176"/>
        <c:crosses val="autoZero"/>
        <c:crossBetween val="between"/>
      </c:valAx>
      <c:spPr>
        <a:noFill/>
        <a:ln>
          <a:noFill/>
        </a:ln>
        <a:effectLst/>
      </c:spPr>
    </c:plotArea>
    <c:legend>
      <c:legendPos val="r"/>
      <c:layout>
        <c:manualLayout>
          <c:xMode val="edge"/>
          <c:yMode val="edge"/>
          <c:x val="0.22889817563788137"/>
          <c:y val="0.18358570563294976"/>
          <c:w val="0.14407792263671959"/>
          <c:h val="0.13683110367892978"/>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accent4">
                    <a:lumMod val="60000"/>
                    <a:lumOff val="40000"/>
                  </a:schemeClr>
                </a:solidFill>
                <a:latin typeface="+mn-lt"/>
                <a:ea typeface="+mn-ea"/>
                <a:cs typeface="+mn-cs"/>
              </a:defRPr>
            </a:pPr>
            <a:r>
              <a:rPr lang="ja-JP" altLang="en-US" sz="2000" b="1">
                <a:solidFill>
                  <a:schemeClr val="accent4">
                    <a:lumMod val="60000"/>
                    <a:lumOff val="40000"/>
                  </a:schemeClr>
                </a:solidFill>
                <a:latin typeface="メイリオ" panose="020B0604030504040204" pitchFamily="50" charset="-128"/>
                <a:ea typeface="メイリオ" panose="020B0604030504040204" pitchFamily="50" charset="-128"/>
              </a:rPr>
              <a:t>太陽光</a:t>
            </a:r>
          </a:p>
        </c:rich>
      </c:tx>
      <c:layout>
        <c:manualLayout>
          <c:xMode val="edge"/>
          <c:yMode val="edge"/>
          <c:x val="0.33469945355191255"/>
          <c:y val="1.4632107023411372E-2"/>
        </c:manualLayout>
      </c:layout>
      <c:overlay val="0"/>
      <c:spPr>
        <a:solidFill>
          <a:schemeClr val="accent2"/>
        </a:solidFill>
        <a:ln>
          <a:noFill/>
        </a:ln>
        <a:effectLst/>
      </c:spPr>
      <c:txPr>
        <a:bodyPr rot="0" spcFirstLastPara="1" vertOverflow="ellipsis" vert="horz" wrap="square" anchor="ctr" anchorCtr="1"/>
        <a:lstStyle/>
        <a:p>
          <a:pPr>
            <a:defRPr sz="1400" b="0" i="0" u="none" strike="noStrike" kern="1200" spc="0" baseline="0">
              <a:solidFill>
                <a:schemeClr val="accent4">
                  <a:lumMod val="60000"/>
                  <a:lumOff val="40000"/>
                </a:schemeClr>
              </a:solidFill>
              <a:latin typeface="+mn-lt"/>
              <a:ea typeface="+mn-ea"/>
              <a:cs typeface="+mn-cs"/>
            </a:defRPr>
          </a:pPr>
          <a:endParaRPr lang="ja-JP"/>
        </a:p>
      </c:txPr>
    </c:title>
    <c:autoTitleDeleted val="0"/>
    <c:plotArea>
      <c:layout>
        <c:manualLayout>
          <c:layoutTarget val="inner"/>
          <c:xMode val="edge"/>
          <c:yMode val="edge"/>
          <c:x val="6.7595024162704798E-2"/>
          <c:y val="1.3263042161535827E-2"/>
          <c:w val="0.92147814623324431"/>
          <c:h val="0.89476371369130703"/>
        </c:manualLayout>
      </c:layout>
      <c:barChart>
        <c:barDir val="col"/>
        <c:grouping val="clustered"/>
        <c:varyColors val="0"/>
        <c:ser>
          <c:idx val="0"/>
          <c:order val="0"/>
          <c:tx>
            <c:strRef>
              <c:f>太陽!$C$1</c:f>
              <c:strCache>
                <c:ptCount val="1"/>
                <c:pt idx="0">
                  <c:v>2020/08</c:v>
                </c:pt>
              </c:strCache>
            </c:strRef>
          </c:tx>
          <c:spPr>
            <a:solidFill>
              <a:srgbClr val="FFC000"/>
            </a:solidFill>
            <a:ln>
              <a:noFill/>
            </a:ln>
            <a:effectLst/>
          </c:spPr>
          <c:invertIfNegative val="0"/>
          <c:cat>
            <c:strRef>
              <c:f>太陽!$B$2:$B$48</c:f>
              <c:strCache>
                <c:ptCount val="47"/>
                <c:pt idx="0">
                  <c:v>福島県</c:v>
                </c:pt>
                <c:pt idx="1">
                  <c:v>茨城県</c:v>
                </c:pt>
                <c:pt idx="2">
                  <c:v>岡山県</c:v>
                </c:pt>
                <c:pt idx="3">
                  <c:v>北海道</c:v>
                </c:pt>
                <c:pt idx="4">
                  <c:v>鹿児島県</c:v>
                </c:pt>
                <c:pt idx="5">
                  <c:v>三重県</c:v>
                </c:pt>
                <c:pt idx="6">
                  <c:v>千葉県</c:v>
                </c:pt>
                <c:pt idx="7">
                  <c:v>宮城県</c:v>
                </c:pt>
                <c:pt idx="8">
                  <c:v>栃木県</c:v>
                </c:pt>
                <c:pt idx="9">
                  <c:v>大分県</c:v>
                </c:pt>
                <c:pt idx="10">
                  <c:v>福岡県</c:v>
                </c:pt>
                <c:pt idx="11">
                  <c:v>兵庫県</c:v>
                </c:pt>
                <c:pt idx="12">
                  <c:v>愛知県</c:v>
                </c:pt>
                <c:pt idx="13">
                  <c:v>青森県</c:v>
                </c:pt>
                <c:pt idx="14">
                  <c:v>静岡県</c:v>
                </c:pt>
                <c:pt idx="15">
                  <c:v>宮崎県</c:v>
                </c:pt>
                <c:pt idx="16">
                  <c:v>山口県</c:v>
                </c:pt>
                <c:pt idx="17">
                  <c:v>群馬県</c:v>
                </c:pt>
                <c:pt idx="18">
                  <c:v>熊本県</c:v>
                </c:pt>
                <c:pt idx="19">
                  <c:v>岩手県</c:v>
                </c:pt>
                <c:pt idx="20">
                  <c:v>和歌山県</c:v>
                </c:pt>
                <c:pt idx="21">
                  <c:v>長崎県</c:v>
                </c:pt>
                <c:pt idx="22">
                  <c:v>石川県</c:v>
                </c:pt>
                <c:pt idx="23">
                  <c:v>広島県</c:v>
                </c:pt>
                <c:pt idx="24">
                  <c:v>愛媛県</c:v>
                </c:pt>
                <c:pt idx="25">
                  <c:v>長野県</c:v>
                </c:pt>
                <c:pt idx="26">
                  <c:v>大阪府</c:v>
                </c:pt>
                <c:pt idx="27">
                  <c:v>新潟県</c:v>
                </c:pt>
                <c:pt idx="28">
                  <c:v>秋田県</c:v>
                </c:pt>
                <c:pt idx="29">
                  <c:v>鳥取県</c:v>
                </c:pt>
                <c:pt idx="30">
                  <c:v>奈良県</c:v>
                </c:pt>
                <c:pt idx="31">
                  <c:v>高知県</c:v>
                </c:pt>
                <c:pt idx="32">
                  <c:v>岐阜県</c:v>
                </c:pt>
                <c:pt idx="33">
                  <c:v>佐賀県</c:v>
                </c:pt>
                <c:pt idx="34">
                  <c:v>香川県</c:v>
                </c:pt>
                <c:pt idx="35">
                  <c:v>山形県</c:v>
                </c:pt>
                <c:pt idx="36">
                  <c:v>山梨県</c:v>
                </c:pt>
                <c:pt idx="37">
                  <c:v>徳島県</c:v>
                </c:pt>
                <c:pt idx="38">
                  <c:v>京都府</c:v>
                </c:pt>
                <c:pt idx="39">
                  <c:v>埼玉県</c:v>
                </c:pt>
                <c:pt idx="40">
                  <c:v>神奈川県</c:v>
                </c:pt>
                <c:pt idx="41">
                  <c:v>滋賀県</c:v>
                </c:pt>
                <c:pt idx="42">
                  <c:v>島根県</c:v>
                </c:pt>
                <c:pt idx="43">
                  <c:v>富山県</c:v>
                </c:pt>
                <c:pt idx="44">
                  <c:v>福井県</c:v>
                </c:pt>
                <c:pt idx="45">
                  <c:v>沖縄県</c:v>
                </c:pt>
                <c:pt idx="46">
                  <c:v>東京都</c:v>
                </c:pt>
              </c:strCache>
            </c:strRef>
          </c:cat>
          <c:val>
            <c:numRef>
              <c:f>太陽!$C$2:$C$48</c:f>
              <c:numCache>
                <c:formatCode>#,##0_ </c:formatCode>
                <c:ptCount val="47"/>
                <c:pt idx="0">
                  <c:v>127439.193</c:v>
                </c:pt>
                <c:pt idx="1">
                  <c:v>125875.31628470001</c:v>
                </c:pt>
                <c:pt idx="2">
                  <c:v>121298.40000000001</c:v>
                </c:pt>
                <c:pt idx="3">
                  <c:v>101441.06500000002</c:v>
                </c:pt>
                <c:pt idx="4">
                  <c:v>99430.884000000005</c:v>
                </c:pt>
                <c:pt idx="5">
                  <c:v>98152.657999999996</c:v>
                </c:pt>
                <c:pt idx="6">
                  <c:v>78745.651062100005</c:v>
                </c:pt>
                <c:pt idx="7">
                  <c:v>71142.396000000008</c:v>
                </c:pt>
                <c:pt idx="8">
                  <c:v>70924.626000000004</c:v>
                </c:pt>
                <c:pt idx="9">
                  <c:v>62406.322</c:v>
                </c:pt>
                <c:pt idx="10">
                  <c:v>61809.132709999998</c:v>
                </c:pt>
                <c:pt idx="11">
                  <c:v>58625.979999999996</c:v>
                </c:pt>
                <c:pt idx="12">
                  <c:v>55141</c:v>
                </c:pt>
                <c:pt idx="13">
                  <c:v>53913.196110000004</c:v>
                </c:pt>
                <c:pt idx="14">
                  <c:v>49288.239000000001</c:v>
                </c:pt>
                <c:pt idx="15">
                  <c:v>47468.137999999999</c:v>
                </c:pt>
                <c:pt idx="16">
                  <c:v>45565.195800000009</c:v>
                </c:pt>
                <c:pt idx="17">
                  <c:v>45031.6</c:v>
                </c:pt>
                <c:pt idx="18">
                  <c:v>44531.735000000001</c:v>
                </c:pt>
                <c:pt idx="19">
                  <c:v>39678.400000000001</c:v>
                </c:pt>
                <c:pt idx="20">
                  <c:v>27677.96</c:v>
                </c:pt>
                <c:pt idx="21">
                  <c:v>26677.509000000002</c:v>
                </c:pt>
                <c:pt idx="22">
                  <c:v>22608.080000000002</c:v>
                </c:pt>
                <c:pt idx="23">
                  <c:v>21963.920000000002</c:v>
                </c:pt>
                <c:pt idx="24">
                  <c:v>19919.580000000002</c:v>
                </c:pt>
                <c:pt idx="25">
                  <c:v>19511</c:v>
                </c:pt>
                <c:pt idx="26">
                  <c:v>18765.253249999998</c:v>
                </c:pt>
                <c:pt idx="27">
                  <c:v>16852.400000000001</c:v>
                </c:pt>
                <c:pt idx="28">
                  <c:v>16747.93</c:v>
                </c:pt>
                <c:pt idx="29">
                  <c:v>16629</c:v>
                </c:pt>
                <c:pt idx="30">
                  <c:v>13787.052</c:v>
                </c:pt>
                <c:pt idx="31">
                  <c:v>13123</c:v>
                </c:pt>
                <c:pt idx="32">
                  <c:v>12990</c:v>
                </c:pt>
                <c:pt idx="33">
                  <c:v>11992.399000000001</c:v>
                </c:pt>
                <c:pt idx="34">
                  <c:v>10387</c:v>
                </c:pt>
                <c:pt idx="35">
                  <c:v>9730.7999999999993</c:v>
                </c:pt>
                <c:pt idx="36">
                  <c:v>9354.5069999999996</c:v>
                </c:pt>
                <c:pt idx="37">
                  <c:v>9352</c:v>
                </c:pt>
                <c:pt idx="38">
                  <c:v>7683</c:v>
                </c:pt>
                <c:pt idx="39">
                  <c:v>7632.7360000000008</c:v>
                </c:pt>
                <c:pt idx="40">
                  <c:v>6224</c:v>
                </c:pt>
                <c:pt idx="41">
                  <c:v>5304</c:v>
                </c:pt>
                <c:pt idx="42">
                  <c:v>4551</c:v>
                </c:pt>
                <c:pt idx="43">
                  <c:v>4471.72</c:v>
                </c:pt>
                <c:pt idx="44">
                  <c:v>3532.0770000000002</c:v>
                </c:pt>
                <c:pt idx="45">
                  <c:v>2898</c:v>
                </c:pt>
                <c:pt idx="46">
                  <c:v>100</c:v>
                </c:pt>
              </c:numCache>
            </c:numRef>
          </c:val>
        </c:ser>
        <c:ser>
          <c:idx val="1"/>
          <c:order val="1"/>
          <c:tx>
            <c:strRef>
              <c:f>太陽!$D$1</c:f>
              <c:strCache>
                <c:ptCount val="1"/>
                <c:pt idx="0">
                  <c:v>2021/06</c:v>
                </c:pt>
              </c:strCache>
            </c:strRef>
          </c:tx>
          <c:spPr>
            <a:solidFill>
              <a:schemeClr val="accent6">
                <a:lumMod val="75000"/>
              </a:schemeClr>
            </a:solidFill>
            <a:ln>
              <a:noFill/>
            </a:ln>
            <a:effectLst/>
          </c:spPr>
          <c:invertIfNegative val="0"/>
          <c:cat>
            <c:strRef>
              <c:f>太陽!$B$2:$B$48</c:f>
              <c:strCache>
                <c:ptCount val="47"/>
                <c:pt idx="0">
                  <c:v>福島県</c:v>
                </c:pt>
                <c:pt idx="1">
                  <c:v>茨城県</c:v>
                </c:pt>
                <c:pt idx="2">
                  <c:v>岡山県</c:v>
                </c:pt>
                <c:pt idx="3">
                  <c:v>北海道</c:v>
                </c:pt>
                <c:pt idx="4">
                  <c:v>鹿児島県</c:v>
                </c:pt>
                <c:pt idx="5">
                  <c:v>三重県</c:v>
                </c:pt>
                <c:pt idx="6">
                  <c:v>千葉県</c:v>
                </c:pt>
                <c:pt idx="7">
                  <c:v>宮城県</c:v>
                </c:pt>
                <c:pt idx="8">
                  <c:v>栃木県</c:v>
                </c:pt>
                <c:pt idx="9">
                  <c:v>大分県</c:v>
                </c:pt>
                <c:pt idx="10">
                  <c:v>福岡県</c:v>
                </c:pt>
                <c:pt idx="11">
                  <c:v>兵庫県</c:v>
                </c:pt>
                <c:pt idx="12">
                  <c:v>愛知県</c:v>
                </c:pt>
                <c:pt idx="13">
                  <c:v>青森県</c:v>
                </c:pt>
                <c:pt idx="14">
                  <c:v>静岡県</c:v>
                </c:pt>
                <c:pt idx="15">
                  <c:v>宮崎県</c:v>
                </c:pt>
                <c:pt idx="16">
                  <c:v>山口県</c:v>
                </c:pt>
                <c:pt idx="17">
                  <c:v>群馬県</c:v>
                </c:pt>
                <c:pt idx="18">
                  <c:v>熊本県</c:v>
                </c:pt>
                <c:pt idx="19">
                  <c:v>岩手県</c:v>
                </c:pt>
                <c:pt idx="20">
                  <c:v>和歌山県</c:v>
                </c:pt>
                <c:pt idx="21">
                  <c:v>長崎県</c:v>
                </c:pt>
                <c:pt idx="22">
                  <c:v>石川県</c:v>
                </c:pt>
                <c:pt idx="23">
                  <c:v>広島県</c:v>
                </c:pt>
                <c:pt idx="24">
                  <c:v>愛媛県</c:v>
                </c:pt>
                <c:pt idx="25">
                  <c:v>長野県</c:v>
                </c:pt>
                <c:pt idx="26">
                  <c:v>大阪府</c:v>
                </c:pt>
                <c:pt idx="27">
                  <c:v>新潟県</c:v>
                </c:pt>
                <c:pt idx="28">
                  <c:v>秋田県</c:v>
                </c:pt>
                <c:pt idx="29">
                  <c:v>鳥取県</c:v>
                </c:pt>
                <c:pt idx="30">
                  <c:v>奈良県</c:v>
                </c:pt>
                <c:pt idx="31">
                  <c:v>高知県</c:v>
                </c:pt>
                <c:pt idx="32">
                  <c:v>岐阜県</c:v>
                </c:pt>
                <c:pt idx="33">
                  <c:v>佐賀県</c:v>
                </c:pt>
                <c:pt idx="34">
                  <c:v>香川県</c:v>
                </c:pt>
                <c:pt idx="35">
                  <c:v>山形県</c:v>
                </c:pt>
                <c:pt idx="36">
                  <c:v>山梨県</c:v>
                </c:pt>
                <c:pt idx="37">
                  <c:v>徳島県</c:v>
                </c:pt>
                <c:pt idx="38">
                  <c:v>京都府</c:v>
                </c:pt>
                <c:pt idx="39">
                  <c:v>埼玉県</c:v>
                </c:pt>
                <c:pt idx="40">
                  <c:v>神奈川県</c:v>
                </c:pt>
                <c:pt idx="41">
                  <c:v>滋賀県</c:v>
                </c:pt>
                <c:pt idx="42">
                  <c:v>島根県</c:v>
                </c:pt>
                <c:pt idx="43">
                  <c:v>富山県</c:v>
                </c:pt>
                <c:pt idx="44">
                  <c:v>福井県</c:v>
                </c:pt>
                <c:pt idx="45">
                  <c:v>沖縄県</c:v>
                </c:pt>
                <c:pt idx="46">
                  <c:v>東京都</c:v>
                </c:pt>
              </c:strCache>
            </c:strRef>
          </c:cat>
          <c:val>
            <c:numRef>
              <c:f>太陽!$D$2:$D$48</c:f>
              <c:numCache>
                <c:formatCode>#,##0_ </c:formatCode>
                <c:ptCount val="47"/>
                <c:pt idx="0">
                  <c:v>150392.21</c:v>
                </c:pt>
                <c:pt idx="1">
                  <c:v>123264.58100000001</c:v>
                </c:pt>
                <c:pt idx="2">
                  <c:v>131735.66899999999</c:v>
                </c:pt>
                <c:pt idx="3">
                  <c:v>140334.56699999998</c:v>
                </c:pt>
                <c:pt idx="4">
                  <c:v>72505.304000000004</c:v>
                </c:pt>
                <c:pt idx="5">
                  <c:v>83217.199999999983</c:v>
                </c:pt>
                <c:pt idx="6">
                  <c:v>65738.543000000005</c:v>
                </c:pt>
                <c:pt idx="7">
                  <c:v>175667.33899999998</c:v>
                </c:pt>
                <c:pt idx="8">
                  <c:v>70591.231999999989</c:v>
                </c:pt>
                <c:pt idx="9">
                  <c:v>75554.202000000005</c:v>
                </c:pt>
                <c:pt idx="10">
                  <c:v>58629.642</c:v>
                </c:pt>
                <c:pt idx="11">
                  <c:v>68325.662000000011</c:v>
                </c:pt>
                <c:pt idx="12">
                  <c:v>45729.631999999998</c:v>
                </c:pt>
                <c:pt idx="13">
                  <c:v>60454.020000000004</c:v>
                </c:pt>
                <c:pt idx="14">
                  <c:v>43875</c:v>
                </c:pt>
                <c:pt idx="15">
                  <c:v>39401.106</c:v>
                </c:pt>
                <c:pt idx="16">
                  <c:v>47095.559000000001</c:v>
                </c:pt>
                <c:pt idx="17">
                  <c:v>45618.576000000001</c:v>
                </c:pt>
                <c:pt idx="18">
                  <c:v>36263.582000000002</c:v>
                </c:pt>
                <c:pt idx="19">
                  <c:v>45589.22</c:v>
                </c:pt>
                <c:pt idx="20">
                  <c:v>25127.440000000002</c:v>
                </c:pt>
                <c:pt idx="21">
                  <c:v>23889.954000000002</c:v>
                </c:pt>
                <c:pt idx="22">
                  <c:v>22000.5</c:v>
                </c:pt>
                <c:pt idx="23">
                  <c:v>26171.344000000001</c:v>
                </c:pt>
                <c:pt idx="24">
                  <c:v>17644.937999999998</c:v>
                </c:pt>
                <c:pt idx="25">
                  <c:v>18095</c:v>
                </c:pt>
                <c:pt idx="26">
                  <c:v>16146.594999999999</c:v>
                </c:pt>
                <c:pt idx="27">
                  <c:v>17150.900000000001</c:v>
                </c:pt>
                <c:pt idx="28">
                  <c:v>21876.13</c:v>
                </c:pt>
                <c:pt idx="29">
                  <c:v>19633</c:v>
                </c:pt>
                <c:pt idx="30">
                  <c:v>10837.954</c:v>
                </c:pt>
                <c:pt idx="31">
                  <c:v>10137</c:v>
                </c:pt>
                <c:pt idx="32">
                  <c:v>14794.873</c:v>
                </c:pt>
                <c:pt idx="33">
                  <c:v>10890.992</c:v>
                </c:pt>
                <c:pt idx="34">
                  <c:v>11385.37</c:v>
                </c:pt>
                <c:pt idx="35">
                  <c:v>13810.9</c:v>
                </c:pt>
                <c:pt idx="36">
                  <c:v>9479.3080000000009</c:v>
                </c:pt>
                <c:pt idx="37">
                  <c:v>7044</c:v>
                </c:pt>
                <c:pt idx="38">
                  <c:v>7503.4549999999999</c:v>
                </c:pt>
                <c:pt idx="39">
                  <c:v>6797.5169999999998</c:v>
                </c:pt>
                <c:pt idx="40">
                  <c:v>5711.4949999999999</c:v>
                </c:pt>
                <c:pt idx="41">
                  <c:v>4755.0789999999997</c:v>
                </c:pt>
                <c:pt idx="42">
                  <c:v>11396.120999999999</c:v>
                </c:pt>
                <c:pt idx="43">
                  <c:v>4089.95</c:v>
                </c:pt>
                <c:pt idx="44">
                  <c:v>3938.498</c:v>
                </c:pt>
                <c:pt idx="45">
                  <c:v>1245.1959999999999</c:v>
                </c:pt>
                <c:pt idx="46">
                  <c:v>410</c:v>
                </c:pt>
              </c:numCache>
            </c:numRef>
          </c:val>
        </c:ser>
        <c:dLbls>
          <c:showLegendKey val="0"/>
          <c:showVal val="0"/>
          <c:showCatName val="0"/>
          <c:showSerName val="0"/>
          <c:showPercent val="0"/>
          <c:showBubbleSize val="0"/>
        </c:dLbls>
        <c:gapWidth val="219"/>
        <c:overlap val="-27"/>
        <c:axId val="1924147808"/>
        <c:axId val="1924148352"/>
      </c:barChart>
      <c:catAx>
        <c:axId val="1924147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メイリオ" panose="020B0604030504040204" pitchFamily="50" charset="-128"/>
                <a:ea typeface="+mn-ea"/>
                <a:cs typeface="+mn-cs"/>
              </a:defRPr>
            </a:pPr>
            <a:endParaRPr lang="ja-JP"/>
          </a:p>
        </c:txPr>
        <c:crossAx val="1924148352"/>
        <c:crosses val="autoZero"/>
        <c:auto val="1"/>
        <c:lblAlgn val="ctr"/>
        <c:lblOffset val="100"/>
        <c:noMultiLvlLbl val="0"/>
      </c:catAx>
      <c:valAx>
        <c:axId val="1924148352"/>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Black" panose="020B0A04020102020204" pitchFamily="34" charset="0"/>
                <a:ea typeface="+mn-ea"/>
                <a:cs typeface="+mn-cs"/>
              </a:defRPr>
            </a:pPr>
            <a:endParaRPr lang="ja-JP"/>
          </a:p>
        </c:txPr>
        <c:crossAx val="1924147808"/>
        <c:crosses val="autoZero"/>
        <c:crossBetween val="between"/>
      </c:valAx>
      <c:spPr>
        <a:noFill/>
        <a:ln>
          <a:noFill/>
        </a:ln>
        <a:effectLst/>
      </c:spPr>
    </c:plotArea>
    <c:legend>
      <c:legendPos val="r"/>
      <c:layout>
        <c:manualLayout>
          <c:xMode val="edge"/>
          <c:yMode val="edge"/>
          <c:x val="0.29720418656684305"/>
          <c:y val="0.11146505411739921"/>
          <c:w val="0.15584021771868681"/>
          <c:h val="0.13683110367892978"/>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bg1"/>
                </a:solidFill>
                <a:latin typeface="+mn-lt"/>
                <a:ea typeface="+mn-ea"/>
                <a:cs typeface="+mn-cs"/>
              </a:defRPr>
            </a:pPr>
            <a:r>
              <a:rPr lang="ja-JP" altLang="en-US" sz="2400" b="1">
                <a:solidFill>
                  <a:schemeClr val="bg1"/>
                </a:solidFill>
                <a:latin typeface="メイリオ" panose="020B0604030504040204" pitchFamily="50" charset="-128"/>
                <a:ea typeface="メイリオ" panose="020B0604030504040204" pitchFamily="50" charset="-128"/>
              </a:rPr>
              <a:t>風力</a:t>
            </a:r>
          </a:p>
        </c:rich>
      </c:tx>
      <c:layout>
        <c:manualLayout>
          <c:xMode val="edge"/>
          <c:yMode val="edge"/>
          <c:x val="0.22404371584699453"/>
          <c:y val="2.9264214046822744E-2"/>
        </c:manualLayout>
      </c:layout>
      <c:overlay val="0"/>
      <c:spPr>
        <a:solidFill>
          <a:srgbClr val="00B0F0"/>
        </a:solidFill>
        <a:ln>
          <a:noFill/>
        </a:ln>
        <a:effectLst/>
      </c:spPr>
      <c:txPr>
        <a:bodyPr rot="0" spcFirstLastPara="1" vertOverflow="ellipsis" vert="horz" wrap="square" anchor="ctr" anchorCtr="1"/>
        <a:lstStyle/>
        <a:p>
          <a:pPr>
            <a:defRPr sz="2400" b="0" i="0" u="none" strike="noStrike" kern="1200" spc="0" baseline="0">
              <a:solidFill>
                <a:schemeClr val="bg1"/>
              </a:solidFill>
              <a:latin typeface="+mn-lt"/>
              <a:ea typeface="+mn-ea"/>
              <a:cs typeface="+mn-cs"/>
            </a:defRPr>
          </a:pPr>
          <a:endParaRPr lang="ja-JP"/>
        </a:p>
      </c:txPr>
    </c:title>
    <c:autoTitleDeleted val="0"/>
    <c:plotArea>
      <c:layout>
        <c:manualLayout>
          <c:layoutTarget val="inner"/>
          <c:xMode val="edge"/>
          <c:yMode val="edge"/>
          <c:x val="7.1252393201533107E-2"/>
          <c:y val="3.8390215110567422E-2"/>
          <c:w val="0.91372321609289697"/>
          <c:h val="0.85906868358844746"/>
        </c:manualLayout>
      </c:layout>
      <c:barChart>
        <c:barDir val="col"/>
        <c:grouping val="clustered"/>
        <c:varyColors val="0"/>
        <c:ser>
          <c:idx val="0"/>
          <c:order val="0"/>
          <c:tx>
            <c:strRef>
              <c:f>風!$C$1</c:f>
              <c:strCache>
                <c:ptCount val="1"/>
                <c:pt idx="0">
                  <c:v>2020/08</c:v>
                </c:pt>
              </c:strCache>
            </c:strRef>
          </c:tx>
          <c:spPr>
            <a:solidFill>
              <a:schemeClr val="accent1"/>
            </a:solidFill>
            <a:ln>
              <a:noFill/>
            </a:ln>
            <a:effectLst/>
          </c:spPr>
          <c:invertIfNegative val="0"/>
          <c:cat>
            <c:strRef>
              <c:f>風!$B$2:$B$48</c:f>
              <c:strCache>
                <c:ptCount val="47"/>
                <c:pt idx="0">
                  <c:v>北海道</c:v>
                </c:pt>
                <c:pt idx="1">
                  <c:v>青森県</c:v>
                </c:pt>
                <c:pt idx="2">
                  <c:v>秋田県</c:v>
                </c:pt>
                <c:pt idx="3">
                  <c:v>鹿児島県</c:v>
                </c:pt>
                <c:pt idx="4">
                  <c:v>岩手県</c:v>
                </c:pt>
                <c:pt idx="5">
                  <c:v>島根県</c:v>
                </c:pt>
                <c:pt idx="6">
                  <c:v>愛媛県</c:v>
                </c:pt>
                <c:pt idx="7">
                  <c:v>静岡県</c:v>
                </c:pt>
                <c:pt idx="8">
                  <c:v>福島県</c:v>
                </c:pt>
                <c:pt idx="9">
                  <c:v>山口県</c:v>
                </c:pt>
                <c:pt idx="10">
                  <c:v>三重県</c:v>
                </c:pt>
                <c:pt idx="11">
                  <c:v>長崎県</c:v>
                </c:pt>
                <c:pt idx="12">
                  <c:v>和歌山県</c:v>
                </c:pt>
                <c:pt idx="13">
                  <c:v>石川県</c:v>
                </c:pt>
                <c:pt idx="14">
                  <c:v>高知県</c:v>
                </c:pt>
                <c:pt idx="15">
                  <c:v>茨城県</c:v>
                </c:pt>
                <c:pt idx="16">
                  <c:v>兵庫県</c:v>
                </c:pt>
                <c:pt idx="17">
                  <c:v>千葉県</c:v>
                </c:pt>
                <c:pt idx="18">
                  <c:v>山形県</c:v>
                </c:pt>
                <c:pt idx="19">
                  <c:v>愛知県</c:v>
                </c:pt>
                <c:pt idx="20">
                  <c:v>沖縄県</c:v>
                </c:pt>
                <c:pt idx="21">
                  <c:v>佐賀県</c:v>
                </c:pt>
                <c:pt idx="22">
                  <c:v>熊本県</c:v>
                </c:pt>
                <c:pt idx="23">
                  <c:v>宮城県</c:v>
                </c:pt>
                <c:pt idx="24">
                  <c:v>徳島県</c:v>
                </c:pt>
                <c:pt idx="25">
                  <c:v>福井県</c:v>
                </c:pt>
                <c:pt idx="26">
                  <c:v>鳥取県</c:v>
                </c:pt>
                <c:pt idx="27">
                  <c:v>宮崎県</c:v>
                </c:pt>
                <c:pt idx="28">
                  <c:v>新潟県</c:v>
                </c:pt>
                <c:pt idx="29">
                  <c:v>大分県</c:v>
                </c:pt>
                <c:pt idx="30">
                  <c:v>岐阜県</c:v>
                </c:pt>
                <c:pt idx="31">
                  <c:v>富山県</c:v>
                </c:pt>
                <c:pt idx="32">
                  <c:v>神奈川県</c:v>
                </c:pt>
                <c:pt idx="33">
                  <c:v>東京都</c:v>
                </c:pt>
                <c:pt idx="34">
                  <c:v>福岡県</c:v>
                </c:pt>
                <c:pt idx="35">
                  <c:v>栃木県</c:v>
                </c:pt>
                <c:pt idx="36">
                  <c:v>群馬県</c:v>
                </c:pt>
                <c:pt idx="37">
                  <c:v>埼玉県</c:v>
                </c:pt>
                <c:pt idx="38">
                  <c:v>山梨県</c:v>
                </c:pt>
                <c:pt idx="39">
                  <c:v>長野県</c:v>
                </c:pt>
                <c:pt idx="40">
                  <c:v>滋賀県</c:v>
                </c:pt>
                <c:pt idx="41">
                  <c:v>京都府</c:v>
                </c:pt>
                <c:pt idx="42">
                  <c:v>大阪府</c:v>
                </c:pt>
                <c:pt idx="43">
                  <c:v>奈良県</c:v>
                </c:pt>
                <c:pt idx="44">
                  <c:v>岡山県</c:v>
                </c:pt>
                <c:pt idx="45">
                  <c:v>広島県</c:v>
                </c:pt>
                <c:pt idx="46">
                  <c:v>香川県</c:v>
                </c:pt>
              </c:strCache>
            </c:strRef>
          </c:cat>
          <c:val>
            <c:numRef>
              <c:f>風!$C$2:$C$48</c:f>
              <c:numCache>
                <c:formatCode>#,##0_ </c:formatCode>
                <c:ptCount val="47"/>
                <c:pt idx="0">
                  <c:v>71093.315999999992</c:v>
                </c:pt>
                <c:pt idx="1">
                  <c:v>68633.895000000019</c:v>
                </c:pt>
                <c:pt idx="2">
                  <c:v>39164.366000000002</c:v>
                </c:pt>
                <c:pt idx="3">
                  <c:v>16726.14</c:v>
                </c:pt>
                <c:pt idx="4">
                  <c:v>15931.936</c:v>
                </c:pt>
                <c:pt idx="5">
                  <c:v>15075.256000000001</c:v>
                </c:pt>
                <c:pt idx="6">
                  <c:v>14357</c:v>
                </c:pt>
                <c:pt idx="7">
                  <c:v>11876</c:v>
                </c:pt>
                <c:pt idx="8">
                  <c:v>11189.76</c:v>
                </c:pt>
                <c:pt idx="9">
                  <c:v>10200</c:v>
                </c:pt>
                <c:pt idx="10">
                  <c:v>9879.0760000000009</c:v>
                </c:pt>
                <c:pt idx="11">
                  <c:v>8536.1139999999996</c:v>
                </c:pt>
                <c:pt idx="12">
                  <c:v>7587.55</c:v>
                </c:pt>
                <c:pt idx="13">
                  <c:v>6162.24</c:v>
                </c:pt>
                <c:pt idx="14">
                  <c:v>4967.5300000000007</c:v>
                </c:pt>
                <c:pt idx="15">
                  <c:v>4879.6000000000004</c:v>
                </c:pt>
                <c:pt idx="16">
                  <c:v>4197</c:v>
                </c:pt>
                <c:pt idx="17">
                  <c:v>3275.768</c:v>
                </c:pt>
                <c:pt idx="18">
                  <c:v>2762.93</c:v>
                </c:pt>
                <c:pt idx="19">
                  <c:v>2677</c:v>
                </c:pt>
                <c:pt idx="20">
                  <c:v>2361</c:v>
                </c:pt>
                <c:pt idx="21">
                  <c:v>2269</c:v>
                </c:pt>
                <c:pt idx="22">
                  <c:v>1641</c:v>
                </c:pt>
                <c:pt idx="23">
                  <c:v>1604</c:v>
                </c:pt>
                <c:pt idx="24">
                  <c:v>1537.5</c:v>
                </c:pt>
                <c:pt idx="25">
                  <c:v>1475.56</c:v>
                </c:pt>
                <c:pt idx="26">
                  <c:v>1239</c:v>
                </c:pt>
                <c:pt idx="27">
                  <c:v>831</c:v>
                </c:pt>
                <c:pt idx="28">
                  <c:v>716</c:v>
                </c:pt>
                <c:pt idx="29">
                  <c:v>532</c:v>
                </c:pt>
                <c:pt idx="30">
                  <c:v>171</c:v>
                </c:pt>
                <c:pt idx="31">
                  <c:v>159</c:v>
                </c:pt>
                <c:pt idx="32">
                  <c:v>91</c:v>
                </c:pt>
                <c:pt idx="33">
                  <c:v>77</c:v>
                </c:pt>
                <c:pt idx="34">
                  <c:v>48</c:v>
                </c:pt>
                <c:pt idx="35">
                  <c:v>0</c:v>
                </c:pt>
                <c:pt idx="36">
                  <c:v>0</c:v>
                </c:pt>
                <c:pt idx="37">
                  <c:v>0</c:v>
                </c:pt>
                <c:pt idx="38">
                  <c:v>0</c:v>
                </c:pt>
                <c:pt idx="39">
                  <c:v>0</c:v>
                </c:pt>
                <c:pt idx="40">
                  <c:v>0</c:v>
                </c:pt>
                <c:pt idx="41">
                  <c:v>0</c:v>
                </c:pt>
                <c:pt idx="42">
                  <c:v>0</c:v>
                </c:pt>
                <c:pt idx="43">
                  <c:v>0</c:v>
                </c:pt>
                <c:pt idx="44">
                  <c:v>0</c:v>
                </c:pt>
                <c:pt idx="45">
                  <c:v>0</c:v>
                </c:pt>
                <c:pt idx="46">
                  <c:v>0</c:v>
                </c:pt>
              </c:numCache>
            </c:numRef>
          </c:val>
        </c:ser>
        <c:ser>
          <c:idx val="1"/>
          <c:order val="1"/>
          <c:tx>
            <c:strRef>
              <c:f>風!$D$1</c:f>
              <c:strCache>
                <c:ptCount val="1"/>
                <c:pt idx="0">
                  <c:v>2021/06</c:v>
                </c:pt>
              </c:strCache>
            </c:strRef>
          </c:tx>
          <c:spPr>
            <a:solidFill>
              <a:schemeClr val="accent2"/>
            </a:solidFill>
            <a:ln>
              <a:noFill/>
            </a:ln>
            <a:effectLst/>
          </c:spPr>
          <c:invertIfNegative val="0"/>
          <c:cat>
            <c:strRef>
              <c:f>風!$B$2:$B$48</c:f>
              <c:strCache>
                <c:ptCount val="47"/>
                <c:pt idx="0">
                  <c:v>北海道</c:v>
                </c:pt>
                <c:pt idx="1">
                  <c:v>青森県</c:v>
                </c:pt>
                <c:pt idx="2">
                  <c:v>秋田県</c:v>
                </c:pt>
                <c:pt idx="3">
                  <c:v>鹿児島県</c:v>
                </c:pt>
                <c:pt idx="4">
                  <c:v>岩手県</c:v>
                </c:pt>
                <c:pt idx="5">
                  <c:v>島根県</c:v>
                </c:pt>
                <c:pt idx="6">
                  <c:v>愛媛県</c:v>
                </c:pt>
                <c:pt idx="7">
                  <c:v>静岡県</c:v>
                </c:pt>
                <c:pt idx="8">
                  <c:v>福島県</c:v>
                </c:pt>
                <c:pt idx="9">
                  <c:v>山口県</c:v>
                </c:pt>
                <c:pt idx="10">
                  <c:v>三重県</c:v>
                </c:pt>
                <c:pt idx="11">
                  <c:v>長崎県</c:v>
                </c:pt>
                <c:pt idx="12">
                  <c:v>和歌山県</c:v>
                </c:pt>
                <c:pt idx="13">
                  <c:v>石川県</c:v>
                </c:pt>
                <c:pt idx="14">
                  <c:v>高知県</c:v>
                </c:pt>
                <c:pt idx="15">
                  <c:v>茨城県</c:v>
                </c:pt>
                <c:pt idx="16">
                  <c:v>兵庫県</c:v>
                </c:pt>
                <c:pt idx="17">
                  <c:v>千葉県</c:v>
                </c:pt>
                <c:pt idx="18">
                  <c:v>山形県</c:v>
                </c:pt>
                <c:pt idx="19">
                  <c:v>愛知県</c:v>
                </c:pt>
                <c:pt idx="20">
                  <c:v>沖縄県</c:v>
                </c:pt>
                <c:pt idx="21">
                  <c:v>佐賀県</c:v>
                </c:pt>
                <c:pt idx="22">
                  <c:v>熊本県</c:v>
                </c:pt>
                <c:pt idx="23">
                  <c:v>宮城県</c:v>
                </c:pt>
                <c:pt idx="24">
                  <c:v>徳島県</c:v>
                </c:pt>
                <c:pt idx="25">
                  <c:v>福井県</c:v>
                </c:pt>
                <c:pt idx="26">
                  <c:v>鳥取県</c:v>
                </c:pt>
                <c:pt idx="27">
                  <c:v>宮崎県</c:v>
                </c:pt>
                <c:pt idx="28">
                  <c:v>新潟県</c:v>
                </c:pt>
                <c:pt idx="29">
                  <c:v>大分県</c:v>
                </c:pt>
                <c:pt idx="30">
                  <c:v>岐阜県</c:v>
                </c:pt>
                <c:pt idx="31">
                  <c:v>富山県</c:v>
                </c:pt>
                <c:pt idx="32">
                  <c:v>神奈川県</c:v>
                </c:pt>
                <c:pt idx="33">
                  <c:v>東京都</c:v>
                </c:pt>
                <c:pt idx="34">
                  <c:v>福岡県</c:v>
                </c:pt>
                <c:pt idx="35">
                  <c:v>栃木県</c:v>
                </c:pt>
                <c:pt idx="36">
                  <c:v>群馬県</c:v>
                </c:pt>
                <c:pt idx="37">
                  <c:v>埼玉県</c:v>
                </c:pt>
                <c:pt idx="38">
                  <c:v>山梨県</c:v>
                </c:pt>
                <c:pt idx="39">
                  <c:v>長野県</c:v>
                </c:pt>
                <c:pt idx="40">
                  <c:v>滋賀県</c:v>
                </c:pt>
                <c:pt idx="41">
                  <c:v>京都府</c:v>
                </c:pt>
                <c:pt idx="42">
                  <c:v>大阪府</c:v>
                </c:pt>
                <c:pt idx="43">
                  <c:v>奈良県</c:v>
                </c:pt>
                <c:pt idx="44">
                  <c:v>岡山県</c:v>
                </c:pt>
                <c:pt idx="45">
                  <c:v>広島県</c:v>
                </c:pt>
                <c:pt idx="46">
                  <c:v>香川県</c:v>
                </c:pt>
              </c:strCache>
            </c:strRef>
          </c:cat>
          <c:val>
            <c:numRef>
              <c:f>風!$D$2:$D$48</c:f>
              <c:numCache>
                <c:formatCode>#,##0_ </c:formatCode>
                <c:ptCount val="47"/>
                <c:pt idx="0">
                  <c:v>73579.967999999993</c:v>
                </c:pt>
                <c:pt idx="1">
                  <c:v>61507.210999999996</c:v>
                </c:pt>
                <c:pt idx="2">
                  <c:v>22942.156999999999</c:v>
                </c:pt>
                <c:pt idx="3">
                  <c:v>24055.78</c:v>
                </c:pt>
                <c:pt idx="4">
                  <c:v>15339.624</c:v>
                </c:pt>
                <c:pt idx="5">
                  <c:v>8789</c:v>
                </c:pt>
                <c:pt idx="6">
                  <c:v>11201</c:v>
                </c:pt>
                <c:pt idx="7">
                  <c:v>11764.94</c:v>
                </c:pt>
                <c:pt idx="8">
                  <c:v>12136.937</c:v>
                </c:pt>
                <c:pt idx="9">
                  <c:v>10373</c:v>
                </c:pt>
                <c:pt idx="10">
                  <c:v>17687.02</c:v>
                </c:pt>
                <c:pt idx="11">
                  <c:v>4493.4809999999998</c:v>
                </c:pt>
                <c:pt idx="12">
                  <c:v>11652.08</c:v>
                </c:pt>
                <c:pt idx="13">
                  <c:v>3117.4</c:v>
                </c:pt>
                <c:pt idx="14">
                  <c:v>7578.74</c:v>
                </c:pt>
                <c:pt idx="15">
                  <c:v>6845.4880000000003</c:v>
                </c:pt>
                <c:pt idx="16">
                  <c:v>5586</c:v>
                </c:pt>
                <c:pt idx="17">
                  <c:v>3621.3</c:v>
                </c:pt>
                <c:pt idx="18">
                  <c:v>3238.15</c:v>
                </c:pt>
                <c:pt idx="19">
                  <c:v>3053</c:v>
                </c:pt>
                <c:pt idx="20">
                  <c:v>1556</c:v>
                </c:pt>
                <c:pt idx="21">
                  <c:v>1344</c:v>
                </c:pt>
                <c:pt idx="22">
                  <c:v>2748</c:v>
                </c:pt>
                <c:pt idx="23">
                  <c:v>1639.9</c:v>
                </c:pt>
                <c:pt idx="24">
                  <c:v>2762.14</c:v>
                </c:pt>
                <c:pt idx="25">
                  <c:v>1406.62</c:v>
                </c:pt>
                <c:pt idx="26">
                  <c:v>2858</c:v>
                </c:pt>
                <c:pt idx="27">
                  <c:v>7783.2</c:v>
                </c:pt>
                <c:pt idx="28">
                  <c:v>488</c:v>
                </c:pt>
                <c:pt idx="29">
                  <c:v>227.37</c:v>
                </c:pt>
                <c:pt idx="30">
                  <c:v>28</c:v>
                </c:pt>
                <c:pt idx="31">
                  <c:v>100</c:v>
                </c:pt>
                <c:pt idx="32">
                  <c:v>42</c:v>
                </c:pt>
                <c:pt idx="33">
                  <c:v>74</c:v>
                </c:pt>
                <c:pt idx="34">
                  <c:v>1146</c:v>
                </c:pt>
                <c:pt idx="35">
                  <c:v>0</c:v>
                </c:pt>
                <c:pt idx="36">
                  <c:v>0</c:v>
                </c:pt>
                <c:pt idx="37">
                  <c:v>0</c:v>
                </c:pt>
                <c:pt idx="38">
                  <c:v>0</c:v>
                </c:pt>
                <c:pt idx="39">
                  <c:v>0</c:v>
                </c:pt>
                <c:pt idx="40">
                  <c:v>0</c:v>
                </c:pt>
                <c:pt idx="41">
                  <c:v>0</c:v>
                </c:pt>
                <c:pt idx="42">
                  <c:v>0</c:v>
                </c:pt>
                <c:pt idx="43">
                  <c:v>0</c:v>
                </c:pt>
                <c:pt idx="44">
                  <c:v>0</c:v>
                </c:pt>
                <c:pt idx="45">
                  <c:v>0</c:v>
                </c:pt>
                <c:pt idx="46">
                  <c:v>0</c:v>
                </c:pt>
              </c:numCache>
            </c:numRef>
          </c:val>
        </c:ser>
        <c:dLbls>
          <c:showLegendKey val="0"/>
          <c:showVal val="0"/>
          <c:showCatName val="0"/>
          <c:showSerName val="0"/>
          <c:showPercent val="0"/>
          <c:showBubbleSize val="0"/>
        </c:dLbls>
        <c:gapWidth val="219"/>
        <c:overlap val="-27"/>
        <c:axId val="1924139648"/>
        <c:axId val="1924148896"/>
      </c:barChart>
      <c:catAx>
        <c:axId val="192413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メイリオ" panose="020B0604030504040204" pitchFamily="50" charset="-128"/>
                <a:ea typeface="+mn-ea"/>
                <a:cs typeface="+mn-cs"/>
              </a:defRPr>
            </a:pPr>
            <a:endParaRPr lang="ja-JP"/>
          </a:p>
        </c:txPr>
        <c:crossAx val="1924148896"/>
        <c:crosses val="autoZero"/>
        <c:auto val="1"/>
        <c:lblAlgn val="ctr"/>
        <c:lblOffset val="100"/>
        <c:noMultiLvlLbl val="0"/>
      </c:catAx>
      <c:valAx>
        <c:axId val="1924148896"/>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Black" panose="020B0A04020102020204" pitchFamily="34" charset="0"/>
                <a:ea typeface="+mn-ea"/>
                <a:cs typeface="+mn-cs"/>
              </a:defRPr>
            </a:pPr>
            <a:endParaRPr lang="ja-JP"/>
          </a:p>
        </c:txPr>
        <c:crossAx val="1924139648"/>
        <c:crosses val="autoZero"/>
        <c:crossBetween val="between"/>
      </c:valAx>
      <c:spPr>
        <a:noFill/>
        <a:ln>
          <a:noFill/>
        </a:ln>
        <a:effectLst/>
      </c:spPr>
    </c:plotArea>
    <c:legend>
      <c:legendPos val="r"/>
      <c:layout>
        <c:manualLayout>
          <c:xMode val="edge"/>
          <c:yMode val="edge"/>
          <c:x val="0.17425336689471194"/>
          <c:y val="0.1470001711742554"/>
          <c:w val="0.21782313583752855"/>
          <c:h val="0.15834079477523499"/>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sheetPr/>
  <sheetViews>
    <sheetView zoomScale="89"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89"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89"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89"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8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80478" cy="6061881"/>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6400" cy="607568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6400" cy="607568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6400" cy="607568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6400" cy="607568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s://www.enecho.meti.go.jp/statistics/electric_power/ep002/resul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tabSelected="1" topLeftCell="A19" workbookViewId="0">
      <selection sqref="A1:XFD1048576"/>
    </sheetView>
  </sheetViews>
  <sheetFormatPr defaultColWidth="6.109375" defaultRowHeight="13.2"/>
  <cols>
    <col min="1" max="1" width="13.21875" style="72" customWidth="1"/>
    <col min="2" max="12" width="18.33203125" style="48" customWidth="1"/>
    <col min="13" max="13" width="6.109375" style="48"/>
    <col min="14" max="14" width="8.109375" style="48" customWidth="1"/>
    <col min="15" max="15" width="9.44140625" style="48" bestFit="1" customWidth="1"/>
    <col min="16" max="16384" width="6.109375" style="48"/>
  </cols>
  <sheetData>
    <row r="1" spans="1:19" ht="22.5" customHeight="1" thickBot="1">
      <c r="A1" s="46" t="s">
        <v>59</v>
      </c>
      <c r="B1" s="46"/>
      <c r="C1" s="46"/>
      <c r="D1" s="46"/>
      <c r="E1" s="47"/>
      <c r="F1" s="47"/>
      <c r="G1" s="47"/>
      <c r="H1" s="47"/>
      <c r="J1" s="49" t="s">
        <v>60</v>
      </c>
      <c r="K1" s="49"/>
      <c r="L1" s="50" t="s">
        <v>61</v>
      </c>
      <c r="O1" s="51"/>
      <c r="P1" s="52"/>
      <c r="Q1" s="52"/>
      <c r="R1" s="52"/>
      <c r="S1" s="52"/>
    </row>
    <row r="2" spans="1:19" ht="30" customHeight="1">
      <c r="A2" s="53" t="s">
        <v>62</v>
      </c>
      <c r="B2" s="54" t="s">
        <v>63</v>
      </c>
      <c r="C2" s="54" t="s">
        <v>64</v>
      </c>
      <c r="D2" s="54" t="s">
        <v>65</v>
      </c>
      <c r="E2" s="54" t="s">
        <v>66</v>
      </c>
      <c r="F2" s="54"/>
      <c r="G2" s="54"/>
      <c r="H2" s="54"/>
      <c r="I2" s="54"/>
      <c r="J2" s="54"/>
      <c r="K2" s="54" t="s">
        <v>67</v>
      </c>
      <c r="L2" s="55" t="s">
        <v>68</v>
      </c>
      <c r="O2" s="56"/>
      <c r="P2" s="56"/>
      <c r="Q2" s="56"/>
      <c r="R2" s="56"/>
      <c r="S2" s="56"/>
    </row>
    <row r="3" spans="1:19" ht="30" customHeight="1">
      <c r="A3" s="57"/>
      <c r="B3" s="58"/>
      <c r="C3" s="58"/>
      <c r="D3" s="58"/>
      <c r="E3" s="1" t="s">
        <v>0</v>
      </c>
      <c r="F3" s="1" t="s">
        <v>1</v>
      </c>
      <c r="G3" s="1" t="s">
        <v>2</v>
      </c>
      <c r="H3" s="2" t="s">
        <v>3</v>
      </c>
      <c r="I3" s="2" t="s">
        <v>4</v>
      </c>
      <c r="J3" s="1" t="s">
        <v>5</v>
      </c>
      <c r="K3" s="58"/>
      <c r="L3" s="59"/>
    </row>
    <row r="4" spans="1:19" ht="30" customHeight="1" thickBot="1">
      <c r="A4" s="60"/>
      <c r="B4" s="3" t="s">
        <v>6</v>
      </c>
      <c r="C4" s="3" t="s">
        <v>6</v>
      </c>
      <c r="D4" s="3" t="s">
        <v>6</v>
      </c>
      <c r="E4" s="3" t="s">
        <v>6</v>
      </c>
      <c r="F4" s="3" t="s">
        <v>6</v>
      </c>
      <c r="G4" s="3" t="s">
        <v>6</v>
      </c>
      <c r="H4" s="3" t="s">
        <v>6</v>
      </c>
      <c r="I4" s="3" t="s">
        <v>6</v>
      </c>
      <c r="J4" s="3" t="s">
        <v>6</v>
      </c>
      <c r="K4" s="3" t="s">
        <v>6</v>
      </c>
      <c r="L4" s="61" t="s">
        <v>6</v>
      </c>
    </row>
    <row r="5" spans="1:19">
      <c r="A5" s="11" t="s">
        <v>8</v>
      </c>
      <c r="B5" s="4">
        <v>573907</v>
      </c>
      <c r="C5" s="4">
        <v>1378745.4439999999</v>
      </c>
      <c r="D5" s="4">
        <v>0</v>
      </c>
      <c r="E5" s="4">
        <v>73579.967999999993</v>
      </c>
      <c r="F5" s="4">
        <v>140334.56699999998</v>
      </c>
      <c r="G5" s="4">
        <v>6378</v>
      </c>
      <c r="H5" s="5">
        <v>126257.7</v>
      </c>
      <c r="I5" s="5">
        <v>25111</v>
      </c>
      <c r="J5" s="4">
        <v>220292.53499999997</v>
      </c>
      <c r="K5" s="4">
        <v>0</v>
      </c>
      <c r="L5" s="62">
        <v>2172944.9789999998</v>
      </c>
      <c r="N5" s="63"/>
    </row>
    <row r="6" spans="1:19">
      <c r="A6" s="12" t="s">
        <v>9</v>
      </c>
      <c r="B6" s="6">
        <v>48354</v>
      </c>
      <c r="C6" s="6">
        <v>95386</v>
      </c>
      <c r="D6" s="6">
        <v>0</v>
      </c>
      <c r="E6" s="6">
        <v>61507.210999999996</v>
      </c>
      <c r="F6" s="6">
        <v>60454.020000000004</v>
      </c>
      <c r="G6" s="6">
        <v>0</v>
      </c>
      <c r="H6" s="7">
        <v>14007</v>
      </c>
      <c r="I6" s="7">
        <v>1201</v>
      </c>
      <c r="J6" s="4">
        <v>121961.231</v>
      </c>
      <c r="K6" s="6">
        <v>0</v>
      </c>
      <c r="L6" s="62">
        <v>265701.23100000003</v>
      </c>
      <c r="N6" s="63"/>
    </row>
    <row r="7" spans="1:19">
      <c r="A7" s="12" t="s">
        <v>10</v>
      </c>
      <c r="B7" s="6">
        <v>115875</v>
      </c>
      <c r="C7" s="6">
        <v>110100.09</v>
      </c>
      <c r="D7" s="6">
        <v>0</v>
      </c>
      <c r="E7" s="6">
        <v>15339.624</v>
      </c>
      <c r="F7" s="6">
        <v>45589.22</v>
      </c>
      <c r="G7" s="6">
        <v>16525</v>
      </c>
      <c r="H7" s="7">
        <v>28019.09</v>
      </c>
      <c r="I7" s="7">
        <v>0</v>
      </c>
      <c r="J7" s="4">
        <v>77453.843999999997</v>
      </c>
      <c r="K7" s="6">
        <v>0</v>
      </c>
      <c r="L7" s="62">
        <v>303428.93400000001</v>
      </c>
      <c r="N7" s="63"/>
    </row>
    <row r="8" spans="1:19">
      <c r="A8" s="12" t="s">
        <v>11</v>
      </c>
      <c r="B8" s="6">
        <v>22753</v>
      </c>
      <c r="C8" s="6">
        <v>577773.89399999997</v>
      </c>
      <c r="D8" s="6">
        <v>0</v>
      </c>
      <c r="E8" s="6">
        <v>1639.9</v>
      </c>
      <c r="F8" s="6">
        <v>175667.33899999998</v>
      </c>
      <c r="G8" s="6">
        <v>0</v>
      </c>
      <c r="H8" s="7">
        <v>37283.894</v>
      </c>
      <c r="I8" s="7">
        <v>23793</v>
      </c>
      <c r="J8" s="4">
        <v>177307.23899999997</v>
      </c>
      <c r="K8" s="6">
        <v>0</v>
      </c>
      <c r="L8" s="62">
        <v>777834.13299999991</v>
      </c>
      <c r="N8" s="63"/>
    </row>
    <row r="9" spans="1:19">
      <c r="A9" s="12" t="s">
        <v>12</v>
      </c>
      <c r="B9" s="6">
        <v>119906</v>
      </c>
      <c r="C9" s="6">
        <v>1145731.6499999999</v>
      </c>
      <c r="D9" s="6">
        <v>0</v>
      </c>
      <c r="E9" s="6">
        <v>22942.156999999999</v>
      </c>
      <c r="F9" s="6">
        <v>21876.13</v>
      </c>
      <c r="G9" s="6">
        <v>11837</v>
      </c>
      <c r="H9" s="7">
        <v>14762.65</v>
      </c>
      <c r="I9" s="7">
        <v>7904</v>
      </c>
      <c r="J9" s="4">
        <v>56655.286999999997</v>
      </c>
      <c r="K9" s="6">
        <v>0</v>
      </c>
      <c r="L9" s="62">
        <v>1322292.9369999999</v>
      </c>
      <c r="N9" s="63"/>
    </row>
    <row r="10" spans="1:19">
      <c r="A10" s="12" t="s">
        <v>13</v>
      </c>
      <c r="B10" s="6">
        <v>126292</v>
      </c>
      <c r="C10" s="6">
        <v>351865</v>
      </c>
      <c r="D10" s="6">
        <v>0</v>
      </c>
      <c r="E10" s="6">
        <v>3238.15</v>
      </c>
      <c r="F10" s="6">
        <v>13810.9</v>
      </c>
      <c r="G10" s="6">
        <v>0</v>
      </c>
      <c r="H10" s="7">
        <v>32234</v>
      </c>
      <c r="I10" s="7">
        <v>0</v>
      </c>
      <c r="J10" s="4">
        <v>17049.05</v>
      </c>
      <c r="K10" s="6">
        <v>0</v>
      </c>
      <c r="L10" s="62">
        <v>495206.05</v>
      </c>
      <c r="N10" s="63"/>
    </row>
    <row r="11" spans="1:19">
      <c r="A11" s="12" t="s">
        <v>14</v>
      </c>
      <c r="B11" s="6">
        <v>407232</v>
      </c>
      <c r="C11" s="6">
        <v>3617278.3</v>
      </c>
      <c r="D11" s="6">
        <v>0</v>
      </c>
      <c r="E11" s="6">
        <v>12136.937</v>
      </c>
      <c r="F11" s="6">
        <v>150392.21</v>
      </c>
      <c r="G11" s="6">
        <v>4551</v>
      </c>
      <c r="H11" s="7">
        <v>95223.3</v>
      </c>
      <c r="I11" s="7">
        <v>0</v>
      </c>
      <c r="J11" s="4">
        <v>167080.147</v>
      </c>
      <c r="K11" s="6">
        <v>0</v>
      </c>
      <c r="L11" s="62">
        <v>4191590.4469999997</v>
      </c>
      <c r="N11" s="63"/>
    </row>
    <row r="12" spans="1:19">
      <c r="A12" s="12" t="s">
        <v>15</v>
      </c>
      <c r="B12" s="6">
        <v>5239</v>
      </c>
      <c r="C12" s="6">
        <v>2759774.0640000002</v>
      </c>
      <c r="D12" s="6">
        <v>0</v>
      </c>
      <c r="E12" s="6">
        <v>6845.4880000000003</v>
      </c>
      <c r="F12" s="6">
        <v>123264.58100000001</v>
      </c>
      <c r="G12" s="6">
        <v>0</v>
      </c>
      <c r="H12" s="7">
        <v>110379.064</v>
      </c>
      <c r="I12" s="7">
        <v>0</v>
      </c>
      <c r="J12" s="4">
        <v>130110.069</v>
      </c>
      <c r="K12" s="6">
        <v>0</v>
      </c>
      <c r="L12" s="62">
        <v>2895123.1330000004</v>
      </c>
      <c r="N12" s="63"/>
    </row>
    <row r="13" spans="1:19">
      <c r="A13" s="12" t="s">
        <v>16</v>
      </c>
      <c r="B13" s="6">
        <v>117548.125</v>
      </c>
      <c r="C13" s="6">
        <v>685331.72</v>
      </c>
      <c r="D13" s="6">
        <v>0</v>
      </c>
      <c r="E13" s="6">
        <v>0</v>
      </c>
      <c r="F13" s="6">
        <v>70591.231999999989</v>
      </c>
      <c r="G13" s="6">
        <v>0</v>
      </c>
      <c r="H13" s="7">
        <v>16778</v>
      </c>
      <c r="I13" s="7">
        <v>0</v>
      </c>
      <c r="J13" s="4">
        <v>70591.231999999989</v>
      </c>
      <c r="K13" s="6">
        <v>0</v>
      </c>
      <c r="L13" s="62">
        <v>873471.07699999993</v>
      </c>
      <c r="N13" s="63"/>
    </row>
    <row r="14" spans="1:19">
      <c r="A14" s="12" t="s">
        <v>17</v>
      </c>
      <c r="B14" s="6">
        <v>411312</v>
      </c>
      <c r="C14" s="6">
        <v>14930.7</v>
      </c>
      <c r="D14" s="6">
        <v>0</v>
      </c>
      <c r="E14" s="6">
        <v>0</v>
      </c>
      <c r="F14" s="6">
        <v>45618.576000000001</v>
      </c>
      <c r="G14" s="6">
        <v>0</v>
      </c>
      <c r="H14" s="7">
        <v>14052.7</v>
      </c>
      <c r="I14" s="7">
        <v>878</v>
      </c>
      <c r="J14" s="4">
        <v>45618.576000000001</v>
      </c>
      <c r="K14" s="6">
        <v>0</v>
      </c>
      <c r="L14" s="62">
        <v>471861.27600000001</v>
      </c>
      <c r="N14" s="63"/>
    </row>
    <row r="15" spans="1:19">
      <c r="A15" s="12" t="s">
        <v>18</v>
      </c>
      <c r="B15" s="6">
        <v>24765</v>
      </c>
      <c r="C15" s="6">
        <v>21603</v>
      </c>
      <c r="D15" s="6">
        <v>0</v>
      </c>
      <c r="E15" s="6">
        <v>0</v>
      </c>
      <c r="F15" s="6">
        <v>6797.5169999999998</v>
      </c>
      <c r="G15" s="6">
        <v>0</v>
      </c>
      <c r="H15" s="7">
        <v>0</v>
      </c>
      <c r="I15" s="7">
        <v>4958</v>
      </c>
      <c r="J15" s="4">
        <v>6797.5169999999998</v>
      </c>
      <c r="K15" s="6">
        <v>0</v>
      </c>
      <c r="L15" s="62">
        <v>53165.517</v>
      </c>
      <c r="N15" s="63"/>
    </row>
    <row r="16" spans="1:19">
      <c r="A16" s="12" t="s">
        <v>19</v>
      </c>
      <c r="B16" s="6">
        <v>11.5</v>
      </c>
      <c r="C16" s="6">
        <v>6759935.9000000004</v>
      </c>
      <c r="D16" s="6">
        <v>0</v>
      </c>
      <c r="E16" s="6">
        <v>3621.3</v>
      </c>
      <c r="F16" s="6">
        <v>65738.543000000005</v>
      </c>
      <c r="G16" s="6">
        <v>0</v>
      </c>
      <c r="H16" s="7">
        <v>56252</v>
      </c>
      <c r="I16" s="7">
        <v>3075</v>
      </c>
      <c r="J16" s="4">
        <v>69359.843000000008</v>
      </c>
      <c r="K16" s="6">
        <v>0</v>
      </c>
      <c r="L16" s="62">
        <v>6829307.2430000007</v>
      </c>
      <c r="N16" s="64"/>
    </row>
    <row r="17" spans="1:15">
      <c r="A17" s="12" t="s">
        <v>20</v>
      </c>
      <c r="B17" s="6">
        <v>7672</v>
      </c>
      <c r="C17" s="6">
        <v>508677</v>
      </c>
      <c r="D17" s="6">
        <v>0</v>
      </c>
      <c r="E17" s="6">
        <v>74</v>
      </c>
      <c r="F17" s="6">
        <v>410</v>
      </c>
      <c r="G17" s="6">
        <v>0</v>
      </c>
      <c r="H17" s="7">
        <v>0</v>
      </c>
      <c r="I17" s="7">
        <v>67067</v>
      </c>
      <c r="J17" s="4">
        <v>484</v>
      </c>
      <c r="K17" s="6">
        <v>0</v>
      </c>
      <c r="L17" s="62">
        <v>516833</v>
      </c>
      <c r="N17" s="64"/>
      <c r="O17" s="65"/>
    </row>
    <row r="18" spans="1:15">
      <c r="A18" s="12" t="s">
        <v>21</v>
      </c>
      <c r="B18" s="6">
        <v>44237</v>
      </c>
      <c r="C18" s="6">
        <v>5457515.4100000001</v>
      </c>
      <c r="D18" s="6">
        <v>0</v>
      </c>
      <c r="E18" s="6">
        <v>42</v>
      </c>
      <c r="F18" s="6">
        <v>5711.4949999999999</v>
      </c>
      <c r="G18" s="6">
        <v>0</v>
      </c>
      <c r="H18" s="7">
        <v>35106.32</v>
      </c>
      <c r="I18" s="7">
        <v>15823</v>
      </c>
      <c r="J18" s="4">
        <v>5753.4949999999999</v>
      </c>
      <c r="K18" s="6">
        <v>0</v>
      </c>
      <c r="L18" s="62">
        <v>5507505.9050000003</v>
      </c>
      <c r="N18" s="64"/>
      <c r="O18" s="65"/>
    </row>
    <row r="19" spans="1:15">
      <c r="A19" s="12" t="s">
        <v>22</v>
      </c>
      <c r="B19" s="6">
        <v>618780.30000000005</v>
      </c>
      <c r="C19" s="6">
        <v>2383896.4380000001</v>
      </c>
      <c r="D19" s="6">
        <v>0</v>
      </c>
      <c r="E19" s="6">
        <v>488</v>
      </c>
      <c r="F19" s="6">
        <v>17150.900000000001</v>
      </c>
      <c r="G19" s="6">
        <v>0</v>
      </c>
      <c r="H19" s="7">
        <v>25027</v>
      </c>
      <c r="I19" s="7">
        <v>0</v>
      </c>
      <c r="J19" s="4">
        <v>17638.900000000001</v>
      </c>
      <c r="K19" s="6">
        <v>0</v>
      </c>
      <c r="L19" s="62">
        <v>3020315.6379999998</v>
      </c>
      <c r="N19" s="64"/>
      <c r="O19" s="65"/>
    </row>
    <row r="20" spans="1:15">
      <c r="A20" s="12" t="s">
        <v>23</v>
      </c>
      <c r="B20" s="66">
        <v>1021536.064</v>
      </c>
      <c r="C20" s="6">
        <v>422474</v>
      </c>
      <c r="D20" s="6">
        <v>0</v>
      </c>
      <c r="E20" s="6">
        <v>100</v>
      </c>
      <c r="F20" s="6">
        <v>4089.95</v>
      </c>
      <c r="G20" s="6">
        <v>0</v>
      </c>
      <c r="H20" s="7">
        <v>0</v>
      </c>
      <c r="I20" s="7">
        <v>5587</v>
      </c>
      <c r="J20" s="4">
        <v>4189.95</v>
      </c>
      <c r="K20" s="6">
        <v>0</v>
      </c>
      <c r="L20" s="62">
        <v>1448200.014</v>
      </c>
      <c r="N20" s="64"/>
    </row>
    <row r="21" spans="1:15">
      <c r="A21" s="12" t="s">
        <v>24</v>
      </c>
      <c r="B21" s="6">
        <v>138564</v>
      </c>
      <c r="C21" s="6">
        <v>522576</v>
      </c>
      <c r="D21" s="6">
        <v>0</v>
      </c>
      <c r="E21" s="6">
        <v>3117.4</v>
      </c>
      <c r="F21" s="6">
        <v>22000.5</v>
      </c>
      <c r="G21" s="6">
        <v>0</v>
      </c>
      <c r="H21" s="7">
        <v>2204</v>
      </c>
      <c r="I21" s="7">
        <v>0</v>
      </c>
      <c r="J21" s="4">
        <v>25117.9</v>
      </c>
      <c r="K21" s="6">
        <v>0</v>
      </c>
      <c r="L21" s="62">
        <v>686257.9</v>
      </c>
      <c r="N21" s="64"/>
    </row>
    <row r="22" spans="1:15">
      <c r="A22" s="12" t="s">
        <v>25</v>
      </c>
      <c r="B22" s="6">
        <v>152166.03199999998</v>
      </c>
      <c r="C22" s="6">
        <v>509502.2</v>
      </c>
      <c r="D22" s="6">
        <v>2087075.135</v>
      </c>
      <c r="E22" s="6">
        <v>1406.62</v>
      </c>
      <c r="F22" s="6">
        <v>3938.498</v>
      </c>
      <c r="G22" s="6">
        <v>0</v>
      </c>
      <c r="H22" s="7">
        <v>20960.2</v>
      </c>
      <c r="I22" s="7">
        <v>0</v>
      </c>
      <c r="J22" s="4">
        <v>5345.1180000000004</v>
      </c>
      <c r="K22" s="6">
        <v>0</v>
      </c>
      <c r="L22" s="62">
        <v>2754088.4849999999</v>
      </c>
      <c r="N22" s="64"/>
    </row>
    <row r="23" spans="1:15">
      <c r="A23" s="12" t="s">
        <v>26</v>
      </c>
      <c r="B23" s="6">
        <v>236886.2</v>
      </c>
      <c r="C23" s="6">
        <v>0</v>
      </c>
      <c r="D23" s="6">
        <v>0</v>
      </c>
      <c r="E23" s="6">
        <v>0</v>
      </c>
      <c r="F23" s="6">
        <v>9479.3080000000009</v>
      </c>
      <c r="G23" s="6">
        <v>0</v>
      </c>
      <c r="H23" s="7">
        <v>0</v>
      </c>
      <c r="I23" s="7">
        <v>0</v>
      </c>
      <c r="J23" s="4">
        <v>9479.3080000000009</v>
      </c>
      <c r="K23" s="6">
        <v>0</v>
      </c>
      <c r="L23" s="62">
        <v>246365.508</v>
      </c>
      <c r="N23" s="64"/>
    </row>
    <row r="24" spans="1:15">
      <c r="A24" s="12" t="s">
        <v>27</v>
      </c>
      <c r="B24" s="6">
        <v>790161.22499999998</v>
      </c>
      <c r="C24" s="6">
        <v>12441</v>
      </c>
      <c r="D24" s="6">
        <v>0</v>
      </c>
      <c r="E24" s="6">
        <v>0</v>
      </c>
      <c r="F24" s="6">
        <v>18095</v>
      </c>
      <c r="G24" s="6">
        <v>0</v>
      </c>
      <c r="H24" s="7">
        <v>9025</v>
      </c>
      <c r="I24" s="7">
        <v>0</v>
      </c>
      <c r="J24" s="4">
        <v>18095</v>
      </c>
      <c r="K24" s="6">
        <v>0</v>
      </c>
      <c r="L24" s="62">
        <v>820697.22499999998</v>
      </c>
      <c r="N24" s="64"/>
    </row>
    <row r="25" spans="1:15">
      <c r="A25" s="12" t="s">
        <v>28</v>
      </c>
      <c r="B25" s="6">
        <v>877070.58400000003</v>
      </c>
      <c r="C25" s="6">
        <v>3538</v>
      </c>
      <c r="D25" s="6">
        <v>0</v>
      </c>
      <c r="E25" s="6">
        <v>28</v>
      </c>
      <c r="F25" s="6">
        <v>14794.873</v>
      </c>
      <c r="G25" s="6">
        <v>0</v>
      </c>
      <c r="H25" s="7">
        <v>0</v>
      </c>
      <c r="I25" s="7">
        <v>0</v>
      </c>
      <c r="J25" s="4">
        <v>14822.873</v>
      </c>
      <c r="K25" s="6">
        <v>0</v>
      </c>
      <c r="L25" s="62">
        <v>895431.45700000005</v>
      </c>
      <c r="N25" s="64"/>
    </row>
    <row r="26" spans="1:15">
      <c r="A26" s="12" t="s">
        <v>29</v>
      </c>
      <c r="B26" s="6">
        <v>560282</v>
      </c>
      <c r="C26" s="6">
        <v>151322.49599999998</v>
      </c>
      <c r="D26" s="6">
        <v>0</v>
      </c>
      <c r="E26" s="6">
        <v>11764.94</v>
      </c>
      <c r="F26" s="6">
        <v>43875</v>
      </c>
      <c r="G26" s="6">
        <v>0</v>
      </c>
      <c r="H26" s="7">
        <v>35495</v>
      </c>
      <c r="I26" s="7">
        <v>20572</v>
      </c>
      <c r="J26" s="4">
        <v>55639.94</v>
      </c>
      <c r="K26" s="6">
        <v>458</v>
      </c>
      <c r="L26" s="62">
        <v>767702.43599999999</v>
      </c>
      <c r="N26" s="64"/>
    </row>
    <row r="27" spans="1:15">
      <c r="A27" s="12" t="s">
        <v>30</v>
      </c>
      <c r="B27" s="6">
        <v>66689</v>
      </c>
      <c r="C27" s="6">
        <v>4885061.4879999999</v>
      </c>
      <c r="D27" s="6">
        <v>0</v>
      </c>
      <c r="E27" s="6">
        <v>3053</v>
      </c>
      <c r="F27" s="6">
        <v>45729.631999999998</v>
      </c>
      <c r="G27" s="6">
        <v>0</v>
      </c>
      <c r="H27" s="7">
        <v>131917.48800000001</v>
      </c>
      <c r="I27" s="7">
        <v>12667</v>
      </c>
      <c r="J27" s="4">
        <v>48782.631999999998</v>
      </c>
      <c r="K27" s="6">
        <v>0</v>
      </c>
      <c r="L27" s="62">
        <v>5000533.12</v>
      </c>
      <c r="N27" s="64"/>
    </row>
    <row r="28" spans="1:15">
      <c r="A28" s="12" t="s">
        <v>31</v>
      </c>
      <c r="B28" s="6">
        <v>59818.002999999997</v>
      </c>
      <c r="C28" s="6">
        <v>1360031</v>
      </c>
      <c r="D28" s="6">
        <v>0</v>
      </c>
      <c r="E28" s="6">
        <v>17687.02</v>
      </c>
      <c r="F28" s="6">
        <v>83217.199999999983</v>
      </c>
      <c r="G28" s="6">
        <v>0</v>
      </c>
      <c r="H28" s="7">
        <v>13832</v>
      </c>
      <c r="I28" s="7">
        <v>0</v>
      </c>
      <c r="J28" s="4">
        <v>100904.21999999999</v>
      </c>
      <c r="K28" s="6">
        <v>0</v>
      </c>
      <c r="L28" s="62">
        <v>1520753.223</v>
      </c>
      <c r="N28" s="64"/>
    </row>
    <row r="29" spans="1:15">
      <c r="A29" s="12" t="s">
        <v>32</v>
      </c>
      <c r="B29" s="6">
        <v>10731.714</v>
      </c>
      <c r="C29" s="6">
        <v>26</v>
      </c>
      <c r="D29" s="6">
        <v>0</v>
      </c>
      <c r="E29" s="6">
        <v>0</v>
      </c>
      <c r="F29" s="6">
        <v>4755.0789999999997</v>
      </c>
      <c r="G29" s="6">
        <v>0</v>
      </c>
      <c r="H29" s="7">
        <v>0</v>
      </c>
      <c r="I29" s="7">
        <v>0</v>
      </c>
      <c r="J29" s="4">
        <v>4755.0789999999997</v>
      </c>
      <c r="K29" s="6">
        <v>0</v>
      </c>
      <c r="L29" s="62">
        <v>15512.793</v>
      </c>
      <c r="N29" s="64"/>
    </row>
    <row r="30" spans="1:15">
      <c r="A30" s="12" t="s">
        <v>33</v>
      </c>
      <c r="B30" s="6">
        <v>62755.038999999997</v>
      </c>
      <c r="C30" s="6">
        <v>929932.29500000004</v>
      </c>
      <c r="D30" s="6">
        <v>0</v>
      </c>
      <c r="E30" s="6">
        <v>0</v>
      </c>
      <c r="F30" s="6">
        <v>7503.4549999999999</v>
      </c>
      <c r="G30" s="6">
        <v>0</v>
      </c>
      <c r="H30" s="7">
        <v>32</v>
      </c>
      <c r="I30" s="7">
        <v>8230</v>
      </c>
      <c r="J30" s="4">
        <v>7503.4549999999999</v>
      </c>
      <c r="K30" s="6">
        <v>0</v>
      </c>
      <c r="L30" s="62">
        <v>1000190.789</v>
      </c>
      <c r="N30" s="64"/>
    </row>
    <row r="31" spans="1:15">
      <c r="A31" s="12" t="s">
        <v>34</v>
      </c>
      <c r="B31" s="6">
        <v>72</v>
      </c>
      <c r="C31" s="6">
        <v>1741995.3419999999</v>
      </c>
      <c r="D31" s="6">
        <v>0</v>
      </c>
      <c r="E31" s="6">
        <v>0</v>
      </c>
      <c r="F31" s="6">
        <v>16146.594999999999</v>
      </c>
      <c r="G31" s="6">
        <v>0</v>
      </c>
      <c r="H31" s="7">
        <v>18416</v>
      </c>
      <c r="I31" s="7">
        <v>19931</v>
      </c>
      <c r="J31" s="4">
        <v>16146.594999999999</v>
      </c>
      <c r="K31" s="6">
        <v>0</v>
      </c>
      <c r="L31" s="62">
        <v>1758213.9369999999</v>
      </c>
      <c r="N31" s="64"/>
    </row>
    <row r="32" spans="1:15">
      <c r="A32" s="12" t="s">
        <v>35</v>
      </c>
      <c r="B32" s="6">
        <v>63047.55</v>
      </c>
      <c r="C32" s="6">
        <v>2328425.7940000002</v>
      </c>
      <c r="D32" s="6">
        <v>0</v>
      </c>
      <c r="E32" s="6">
        <v>5586</v>
      </c>
      <c r="F32" s="6">
        <v>68325.662000000011</v>
      </c>
      <c r="G32" s="6">
        <v>0</v>
      </c>
      <c r="H32" s="7">
        <v>48430</v>
      </c>
      <c r="I32" s="7">
        <v>7676</v>
      </c>
      <c r="J32" s="4">
        <v>73911.662000000011</v>
      </c>
      <c r="K32" s="6">
        <v>2650</v>
      </c>
      <c r="L32" s="62">
        <v>2468035.0060000001</v>
      </c>
      <c r="N32" s="64"/>
    </row>
    <row r="33" spans="1:14">
      <c r="A33" s="12" t="s">
        <v>36</v>
      </c>
      <c r="B33" s="6">
        <v>94616.75</v>
      </c>
      <c r="C33" s="6">
        <v>0</v>
      </c>
      <c r="D33" s="6">
        <v>0</v>
      </c>
      <c r="E33" s="6">
        <v>0</v>
      </c>
      <c r="F33" s="6">
        <v>10837.954</v>
      </c>
      <c r="G33" s="6">
        <v>0</v>
      </c>
      <c r="H33" s="7">
        <v>0</v>
      </c>
      <c r="I33" s="7">
        <v>0</v>
      </c>
      <c r="J33" s="4">
        <v>10837.954</v>
      </c>
      <c r="K33" s="6">
        <v>0</v>
      </c>
      <c r="L33" s="62">
        <v>105454.704</v>
      </c>
      <c r="N33" s="64"/>
    </row>
    <row r="34" spans="1:14">
      <c r="A34" s="12" t="s">
        <v>37</v>
      </c>
      <c r="B34" s="6">
        <v>57908.087</v>
      </c>
      <c r="C34" s="6">
        <v>57508.414000000004</v>
      </c>
      <c r="D34" s="6">
        <v>0</v>
      </c>
      <c r="E34" s="6">
        <v>11652.08</v>
      </c>
      <c r="F34" s="6">
        <v>25127.440000000002</v>
      </c>
      <c r="G34" s="6">
        <v>0</v>
      </c>
      <c r="H34" s="7">
        <v>0</v>
      </c>
      <c r="I34" s="7">
        <v>0</v>
      </c>
      <c r="J34" s="4">
        <v>36779.520000000004</v>
      </c>
      <c r="K34" s="6">
        <v>0</v>
      </c>
      <c r="L34" s="62">
        <v>152196.02100000001</v>
      </c>
      <c r="N34" s="64"/>
    </row>
    <row r="35" spans="1:14">
      <c r="A35" s="12" t="s">
        <v>38</v>
      </c>
      <c r="B35" s="6">
        <v>56268</v>
      </c>
      <c r="C35" s="6">
        <v>61546</v>
      </c>
      <c r="D35" s="6">
        <v>0</v>
      </c>
      <c r="E35" s="6">
        <v>2858</v>
      </c>
      <c r="F35" s="6">
        <v>19633</v>
      </c>
      <c r="G35" s="6">
        <v>0</v>
      </c>
      <c r="H35" s="7">
        <v>45249</v>
      </c>
      <c r="I35" s="7">
        <v>14400</v>
      </c>
      <c r="J35" s="4">
        <v>22491</v>
      </c>
      <c r="K35" s="6">
        <v>0</v>
      </c>
      <c r="L35" s="62">
        <v>140305</v>
      </c>
      <c r="N35" s="64"/>
    </row>
    <row r="36" spans="1:14">
      <c r="A36" s="12" t="s">
        <v>39</v>
      </c>
      <c r="B36" s="6">
        <v>55544</v>
      </c>
      <c r="C36" s="6">
        <v>316659</v>
      </c>
      <c r="D36" s="6">
        <v>0</v>
      </c>
      <c r="E36" s="6">
        <v>8789</v>
      </c>
      <c r="F36" s="6">
        <v>11396.120999999999</v>
      </c>
      <c r="G36" s="6">
        <v>0</v>
      </c>
      <c r="H36" s="7">
        <v>2680</v>
      </c>
      <c r="I36" s="7">
        <v>0</v>
      </c>
      <c r="J36" s="4">
        <v>20185.120999999999</v>
      </c>
      <c r="K36" s="6">
        <v>0</v>
      </c>
      <c r="L36" s="62">
        <v>392388.12099999998</v>
      </c>
      <c r="N36" s="64"/>
    </row>
    <row r="37" spans="1:14">
      <c r="A37" s="12" t="s">
        <v>40</v>
      </c>
      <c r="B37" s="6">
        <v>77196</v>
      </c>
      <c r="C37" s="6">
        <v>315299</v>
      </c>
      <c r="D37" s="6">
        <v>0</v>
      </c>
      <c r="E37" s="6">
        <v>0</v>
      </c>
      <c r="F37" s="6">
        <v>131735.66899999999</v>
      </c>
      <c r="G37" s="6">
        <v>0</v>
      </c>
      <c r="H37" s="7">
        <v>0</v>
      </c>
      <c r="I37" s="7">
        <v>0</v>
      </c>
      <c r="J37" s="4">
        <v>131735.66899999999</v>
      </c>
      <c r="K37" s="6">
        <v>0</v>
      </c>
      <c r="L37" s="62">
        <v>524230.66899999999</v>
      </c>
      <c r="N37" s="64"/>
    </row>
    <row r="38" spans="1:14">
      <c r="A38" s="12" t="s">
        <v>41</v>
      </c>
      <c r="B38" s="6">
        <v>140825</v>
      </c>
      <c r="C38" s="6">
        <v>1073704</v>
      </c>
      <c r="D38" s="6">
        <v>0</v>
      </c>
      <c r="E38" s="6">
        <v>0</v>
      </c>
      <c r="F38" s="6">
        <v>26171.344000000001</v>
      </c>
      <c r="G38" s="6">
        <v>0</v>
      </c>
      <c r="H38" s="7">
        <v>95834.547399999996</v>
      </c>
      <c r="I38" s="7">
        <v>7555</v>
      </c>
      <c r="J38" s="4">
        <v>26171.344000000001</v>
      </c>
      <c r="K38" s="6">
        <v>0</v>
      </c>
      <c r="L38" s="62">
        <v>1240700.344</v>
      </c>
      <c r="N38" s="64"/>
    </row>
    <row r="39" spans="1:14">
      <c r="A39" s="12" t="s">
        <v>42</v>
      </c>
      <c r="B39" s="6">
        <v>44726</v>
      </c>
      <c r="C39" s="6">
        <v>1718257.16</v>
      </c>
      <c r="D39" s="6">
        <v>0</v>
      </c>
      <c r="E39" s="6">
        <v>10373</v>
      </c>
      <c r="F39" s="6">
        <v>47095.559000000001</v>
      </c>
      <c r="G39" s="6">
        <v>0</v>
      </c>
      <c r="H39" s="7">
        <v>146015.891</v>
      </c>
      <c r="I39" s="7">
        <v>0</v>
      </c>
      <c r="J39" s="4">
        <v>57468.559000000001</v>
      </c>
      <c r="K39" s="6">
        <v>0</v>
      </c>
      <c r="L39" s="62">
        <v>1820451.7189999998</v>
      </c>
      <c r="N39" s="64"/>
    </row>
    <row r="40" spans="1:14">
      <c r="A40" s="12" t="s">
        <v>43</v>
      </c>
      <c r="B40" s="6">
        <v>94269</v>
      </c>
      <c r="C40" s="6">
        <v>1177131</v>
      </c>
      <c r="D40" s="6">
        <v>0</v>
      </c>
      <c r="E40" s="6">
        <v>2762.14</v>
      </c>
      <c r="F40" s="6">
        <v>7044</v>
      </c>
      <c r="G40" s="6">
        <v>0</v>
      </c>
      <c r="H40" s="7">
        <v>13734</v>
      </c>
      <c r="I40" s="7">
        <v>10477</v>
      </c>
      <c r="J40" s="4">
        <v>9806.14</v>
      </c>
      <c r="K40" s="6">
        <v>0</v>
      </c>
      <c r="L40" s="62">
        <v>1281206.1399999999</v>
      </c>
      <c r="N40" s="64"/>
    </row>
    <row r="41" spans="1:14">
      <c r="A41" s="12" t="s">
        <v>44</v>
      </c>
      <c r="B41" s="6">
        <v>0</v>
      </c>
      <c r="C41" s="6">
        <v>284176</v>
      </c>
      <c r="D41" s="6">
        <v>0</v>
      </c>
      <c r="E41" s="6">
        <v>0</v>
      </c>
      <c r="F41" s="6">
        <v>11385.37</v>
      </c>
      <c r="G41" s="6">
        <v>0</v>
      </c>
      <c r="H41" s="7">
        <v>0</v>
      </c>
      <c r="I41" s="7">
        <v>0</v>
      </c>
      <c r="J41" s="4">
        <v>11385.37</v>
      </c>
      <c r="K41" s="6">
        <v>0</v>
      </c>
      <c r="L41" s="62">
        <v>295561.37</v>
      </c>
      <c r="N41" s="64"/>
    </row>
    <row r="42" spans="1:14">
      <c r="A42" s="12" t="s">
        <v>45</v>
      </c>
      <c r="B42" s="6">
        <v>58702</v>
      </c>
      <c r="C42" s="6">
        <v>867938.47</v>
      </c>
      <c r="D42" s="6">
        <v>0</v>
      </c>
      <c r="E42" s="6">
        <v>11201</v>
      </c>
      <c r="F42" s="6">
        <v>17644.937999999998</v>
      </c>
      <c r="G42" s="6">
        <v>0</v>
      </c>
      <c r="H42" s="7">
        <v>132029.47</v>
      </c>
      <c r="I42" s="7">
        <v>9317</v>
      </c>
      <c r="J42" s="4">
        <v>28845.937999999998</v>
      </c>
      <c r="K42" s="6">
        <v>0</v>
      </c>
      <c r="L42" s="62">
        <v>955486.40799999994</v>
      </c>
      <c r="N42" s="64"/>
    </row>
    <row r="43" spans="1:14">
      <c r="A43" s="12" t="s">
        <v>46</v>
      </c>
      <c r="B43" s="6">
        <v>229284</v>
      </c>
      <c r="C43" s="6">
        <v>181608.4</v>
      </c>
      <c r="D43" s="6">
        <v>0</v>
      </c>
      <c r="E43" s="6">
        <v>7578.74</v>
      </c>
      <c r="F43" s="6">
        <v>10137</v>
      </c>
      <c r="G43" s="6">
        <v>0</v>
      </c>
      <c r="H43" s="7">
        <v>26438.400000000001</v>
      </c>
      <c r="I43" s="7">
        <v>0</v>
      </c>
      <c r="J43" s="4">
        <v>17715.739999999998</v>
      </c>
      <c r="K43" s="6">
        <v>4006</v>
      </c>
      <c r="L43" s="62">
        <v>432614.14</v>
      </c>
      <c r="N43" s="64"/>
    </row>
    <row r="44" spans="1:14">
      <c r="A44" s="12" t="s">
        <v>47</v>
      </c>
      <c r="B44" s="6">
        <v>7232</v>
      </c>
      <c r="C44" s="6">
        <v>819905.52399999998</v>
      </c>
      <c r="D44" s="6">
        <v>0</v>
      </c>
      <c r="E44" s="6">
        <v>1146</v>
      </c>
      <c r="F44" s="6">
        <v>58629.642</v>
      </c>
      <c r="G44" s="6">
        <v>0</v>
      </c>
      <c r="H44" s="7">
        <v>144831.08499999999</v>
      </c>
      <c r="I44" s="7">
        <v>10696.839</v>
      </c>
      <c r="J44" s="4">
        <v>59775.642</v>
      </c>
      <c r="K44" s="6">
        <v>5711</v>
      </c>
      <c r="L44" s="62">
        <v>892624.16599999997</v>
      </c>
      <c r="N44" s="64"/>
    </row>
    <row r="45" spans="1:14">
      <c r="A45" s="12" t="s">
        <v>48</v>
      </c>
      <c r="B45" s="6">
        <v>52940</v>
      </c>
      <c r="C45" s="6">
        <v>15241</v>
      </c>
      <c r="D45" s="6">
        <v>1657248</v>
      </c>
      <c r="E45" s="6">
        <v>1344</v>
      </c>
      <c r="F45" s="6">
        <v>10890.992</v>
      </c>
      <c r="G45" s="6">
        <v>0</v>
      </c>
      <c r="H45" s="7">
        <v>6124</v>
      </c>
      <c r="I45" s="7">
        <v>0</v>
      </c>
      <c r="J45" s="4">
        <v>12234.992</v>
      </c>
      <c r="K45" s="6">
        <v>0</v>
      </c>
      <c r="L45" s="62">
        <v>1737663.9920000001</v>
      </c>
      <c r="N45" s="64"/>
    </row>
    <row r="46" spans="1:14">
      <c r="A46" s="12" t="s">
        <v>49</v>
      </c>
      <c r="B46" s="6">
        <v>612</v>
      </c>
      <c r="C46" s="6">
        <v>420636</v>
      </c>
      <c r="D46" s="6">
        <v>0</v>
      </c>
      <c r="E46" s="6">
        <v>4493.4809999999998</v>
      </c>
      <c r="F46" s="6">
        <v>23889.954000000002</v>
      </c>
      <c r="G46" s="6">
        <v>0</v>
      </c>
      <c r="H46" s="7">
        <v>0</v>
      </c>
      <c r="I46" s="7">
        <v>0</v>
      </c>
      <c r="J46" s="4">
        <v>28383.435000000001</v>
      </c>
      <c r="K46" s="6">
        <v>0</v>
      </c>
      <c r="L46" s="62">
        <v>449631.435</v>
      </c>
      <c r="N46" s="64"/>
    </row>
    <row r="47" spans="1:14">
      <c r="A47" s="12" t="s">
        <v>50</v>
      </c>
      <c r="B47" s="6">
        <v>87126</v>
      </c>
      <c r="C47" s="6">
        <v>597875</v>
      </c>
      <c r="D47" s="6">
        <v>0</v>
      </c>
      <c r="E47" s="6">
        <v>2748</v>
      </c>
      <c r="F47" s="6">
        <v>36263.582000000002</v>
      </c>
      <c r="G47" s="6">
        <v>0</v>
      </c>
      <c r="H47" s="7">
        <v>30516</v>
      </c>
      <c r="I47" s="7">
        <v>5809</v>
      </c>
      <c r="J47" s="4">
        <v>39011.582000000002</v>
      </c>
      <c r="K47" s="6">
        <v>0</v>
      </c>
      <c r="L47" s="62">
        <v>724012.58200000005</v>
      </c>
      <c r="N47" s="64"/>
    </row>
    <row r="48" spans="1:14">
      <c r="A48" s="12" t="s">
        <v>51</v>
      </c>
      <c r="B48" s="6">
        <v>66768</v>
      </c>
      <c r="C48" s="6">
        <v>1430890.368</v>
      </c>
      <c r="D48" s="6">
        <v>0</v>
      </c>
      <c r="E48" s="6">
        <v>227.37</v>
      </c>
      <c r="F48" s="6">
        <v>75554.202000000005</v>
      </c>
      <c r="G48" s="6">
        <v>62449</v>
      </c>
      <c r="H48" s="7">
        <v>53788.368000000002</v>
      </c>
      <c r="I48" s="7">
        <v>3072</v>
      </c>
      <c r="J48" s="4">
        <v>138230.57199999999</v>
      </c>
      <c r="K48" s="6">
        <v>0</v>
      </c>
      <c r="L48" s="62">
        <v>1635888.94</v>
      </c>
      <c r="N48" s="64"/>
    </row>
    <row r="49" spans="1:14">
      <c r="A49" s="12" t="s">
        <v>52</v>
      </c>
      <c r="B49" s="6">
        <v>411652</v>
      </c>
      <c r="C49" s="6">
        <v>86436</v>
      </c>
      <c r="D49" s="6">
        <v>0</v>
      </c>
      <c r="E49" s="6">
        <v>7783.2</v>
      </c>
      <c r="F49" s="6">
        <v>39401.106</v>
      </c>
      <c r="G49" s="6">
        <v>0</v>
      </c>
      <c r="H49" s="7">
        <v>38572</v>
      </c>
      <c r="I49" s="7">
        <v>7872</v>
      </c>
      <c r="J49" s="4">
        <v>47184.305999999997</v>
      </c>
      <c r="K49" s="6">
        <v>0</v>
      </c>
      <c r="L49" s="62">
        <v>545272.30599999998</v>
      </c>
      <c r="N49" s="64"/>
    </row>
    <row r="50" spans="1:14">
      <c r="A50" s="12" t="s">
        <v>53</v>
      </c>
      <c r="B50" s="6">
        <v>52047</v>
      </c>
      <c r="C50" s="6">
        <v>97018.8</v>
      </c>
      <c r="D50" s="6">
        <v>1318558</v>
      </c>
      <c r="E50" s="6">
        <v>24055.78</v>
      </c>
      <c r="F50" s="6">
        <v>72505.304000000004</v>
      </c>
      <c r="G50" s="6">
        <v>30445</v>
      </c>
      <c r="H50" s="7">
        <v>45355.8</v>
      </c>
      <c r="I50" s="7">
        <v>0</v>
      </c>
      <c r="J50" s="4">
        <v>127006.084</v>
      </c>
      <c r="K50" s="6">
        <v>0</v>
      </c>
      <c r="L50" s="62">
        <v>1594629.8840000001</v>
      </c>
      <c r="N50" s="64"/>
    </row>
    <row r="51" spans="1:14" ht="13.8" thickBot="1">
      <c r="A51" s="11" t="s">
        <v>8</v>
      </c>
      <c r="B51" s="8">
        <v>0</v>
      </c>
      <c r="C51" s="8">
        <v>701768</v>
      </c>
      <c r="D51" s="8">
        <v>0</v>
      </c>
      <c r="E51" s="8">
        <v>1556</v>
      </c>
      <c r="F51" s="8">
        <v>1245.1959999999999</v>
      </c>
      <c r="G51" s="8">
        <v>0</v>
      </c>
      <c r="H51" s="9">
        <v>2591</v>
      </c>
      <c r="I51" s="9">
        <v>0</v>
      </c>
      <c r="J51" s="4">
        <v>2801.1959999999999</v>
      </c>
      <c r="K51" s="8">
        <v>0</v>
      </c>
      <c r="L51" s="62">
        <v>704569.196</v>
      </c>
      <c r="N51" s="64"/>
    </row>
    <row r="52" spans="1:14" ht="13.8" thickBot="1">
      <c r="A52" s="67" t="s">
        <v>69</v>
      </c>
      <c r="B52" s="68">
        <v>8271376.273</v>
      </c>
      <c r="C52" s="68">
        <v>48959470.340999983</v>
      </c>
      <c r="D52" s="68">
        <v>5062881.1349999998</v>
      </c>
      <c r="E52" s="68">
        <v>342764.50600000005</v>
      </c>
      <c r="F52" s="68">
        <v>1921949.1549999996</v>
      </c>
      <c r="G52" s="68">
        <v>132185</v>
      </c>
      <c r="H52" s="69">
        <v>1669454.9473999999</v>
      </c>
      <c r="I52" s="69">
        <v>293671.83900000004</v>
      </c>
      <c r="J52" s="68">
        <v>2396898.9859999986</v>
      </c>
      <c r="K52" s="68">
        <v>12825</v>
      </c>
      <c r="L52" s="70">
        <v>64703452.329999991</v>
      </c>
      <c r="M52" s="71"/>
    </row>
    <row r="53" spans="1:14">
      <c r="B53" s="73"/>
      <c r="C53" s="73"/>
      <c r="D53" s="73"/>
      <c r="E53" s="73"/>
      <c r="F53" s="73"/>
      <c r="G53" s="73"/>
      <c r="H53" s="73"/>
      <c r="I53" s="73"/>
      <c r="J53" s="73"/>
      <c r="K53" s="73"/>
      <c r="L53" s="73"/>
    </row>
    <row r="54" spans="1:14" ht="13.5" customHeight="1">
      <c r="A54" s="74" t="s">
        <v>70</v>
      </c>
      <c r="B54" s="10" t="s">
        <v>7</v>
      </c>
      <c r="C54" s="10"/>
      <c r="D54" s="75"/>
      <c r="E54" s="76"/>
      <c r="F54" s="76"/>
      <c r="G54" s="76"/>
      <c r="H54" s="76"/>
      <c r="I54" s="76"/>
      <c r="J54" s="76"/>
      <c r="K54" s="76"/>
      <c r="L54" s="77"/>
    </row>
    <row r="55" spans="1:14">
      <c r="A55" s="78"/>
      <c r="B55" s="10"/>
      <c r="C55" s="10"/>
      <c r="D55" s="75"/>
      <c r="E55" s="76"/>
      <c r="F55" s="76"/>
      <c r="G55" s="76"/>
      <c r="H55" s="76"/>
      <c r="I55" s="76"/>
      <c r="J55" s="76"/>
      <c r="K55" s="76"/>
      <c r="L55" s="76"/>
    </row>
    <row r="56" spans="1:14">
      <c r="A56" s="78"/>
      <c r="B56" s="10"/>
      <c r="C56" s="10"/>
      <c r="D56" s="75"/>
      <c r="E56" s="76"/>
      <c r="F56" s="76"/>
      <c r="G56" s="76"/>
      <c r="H56" s="76"/>
      <c r="I56" s="76"/>
      <c r="J56" s="76"/>
      <c r="K56" s="76"/>
      <c r="L56" s="76"/>
    </row>
    <row r="57" spans="1:14">
      <c r="A57" s="79"/>
      <c r="B57" s="80"/>
      <c r="C57" s="80"/>
      <c r="D57" s="80"/>
      <c r="E57" s="80"/>
      <c r="F57" s="80"/>
      <c r="G57" s="80"/>
      <c r="H57" s="80"/>
      <c r="I57" s="80"/>
      <c r="J57" s="80"/>
      <c r="K57" s="80"/>
      <c r="L57" s="80"/>
      <c r="M57" s="56"/>
    </row>
    <row r="58" spans="1:14">
      <c r="A58" s="81"/>
      <c r="B58" s="82"/>
      <c r="C58" s="82"/>
      <c r="D58" s="82"/>
      <c r="E58" s="82"/>
      <c r="F58" s="82"/>
      <c r="G58" s="82"/>
      <c r="H58" s="82"/>
      <c r="I58" s="82"/>
      <c r="J58" s="82"/>
      <c r="K58" s="82"/>
      <c r="L58" s="82"/>
      <c r="M58" s="56"/>
    </row>
    <row r="59" spans="1:14">
      <c r="A59" s="81"/>
      <c r="B59" s="56"/>
      <c r="C59" s="56"/>
      <c r="D59" s="56"/>
      <c r="E59" s="56"/>
      <c r="F59" s="56"/>
      <c r="G59" s="56"/>
      <c r="H59" s="56"/>
      <c r="I59" s="56"/>
      <c r="J59" s="56"/>
      <c r="K59" s="56"/>
      <c r="L59" s="56"/>
      <c r="M59" s="56"/>
    </row>
  </sheetData>
  <mergeCells count="9">
    <mergeCell ref="L2:L3"/>
    <mergeCell ref="A1:D1"/>
    <mergeCell ref="J1:K1"/>
    <mergeCell ref="A2:A4"/>
    <mergeCell ref="B2:B3"/>
    <mergeCell ref="C2:C3"/>
    <mergeCell ref="D2:D3"/>
    <mergeCell ref="E2:J2"/>
    <mergeCell ref="K2:K3"/>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workbookViewId="0">
      <selection activeCell="K1" sqref="K1:R26"/>
    </sheetView>
  </sheetViews>
  <sheetFormatPr defaultRowHeight="17.399999999999999"/>
  <cols>
    <col min="1" max="1" width="5.109375" style="14" customWidth="1"/>
    <col min="2" max="2" width="8.88671875" style="19"/>
    <col min="3" max="3" width="10.109375" style="14" bestFit="1" customWidth="1"/>
    <col min="4" max="4" width="10.5546875" style="16" customWidth="1"/>
    <col min="5" max="5" width="8.88671875" style="16"/>
    <col min="12" max="13" width="10.44140625" customWidth="1"/>
    <col min="16" max="17" width="9.6640625" customWidth="1"/>
  </cols>
  <sheetData>
    <row r="1" spans="1:18">
      <c r="B1" s="20"/>
      <c r="C1" s="29">
        <v>44044</v>
      </c>
      <c r="D1" s="29">
        <v>44349</v>
      </c>
      <c r="E1" s="31" t="s">
        <v>57</v>
      </c>
      <c r="L1" s="42">
        <v>44044</v>
      </c>
      <c r="M1" s="42">
        <v>44349</v>
      </c>
      <c r="N1" s="43" t="s">
        <v>57</v>
      </c>
      <c r="P1" s="42">
        <v>44044</v>
      </c>
      <c r="Q1" s="42">
        <v>44349</v>
      </c>
      <c r="R1" s="43" t="s">
        <v>57</v>
      </c>
    </row>
    <row r="2" spans="1:18">
      <c r="A2" s="21">
        <v>1</v>
      </c>
      <c r="B2" s="22" t="s">
        <v>20</v>
      </c>
      <c r="C2" s="16">
        <v>58387</v>
      </c>
      <c r="D2" s="16">
        <f>INDEX(table1,MATCH(B2,table2,0),2)</f>
        <v>67067</v>
      </c>
      <c r="E2" s="16">
        <f>D2-C2</f>
        <v>8680</v>
      </c>
      <c r="H2" s="11" t="s">
        <v>20</v>
      </c>
      <c r="I2" s="24">
        <v>67067</v>
      </c>
      <c r="K2" s="22" t="s">
        <v>20</v>
      </c>
      <c r="L2" s="16">
        <v>58387</v>
      </c>
      <c r="M2" s="16">
        <v>67067</v>
      </c>
      <c r="N2" s="16">
        <v>8680</v>
      </c>
      <c r="O2" s="22" t="s">
        <v>14</v>
      </c>
      <c r="P2" s="16">
        <v>0</v>
      </c>
      <c r="Q2" s="16">
        <v>0</v>
      </c>
      <c r="R2" s="16">
        <v>0</v>
      </c>
    </row>
    <row r="3" spans="1:18">
      <c r="A3" s="21">
        <v>2</v>
      </c>
      <c r="B3" s="22" t="s">
        <v>11</v>
      </c>
      <c r="C3" s="16">
        <v>41430</v>
      </c>
      <c r="D3" s="16">
        <f t="shared" ref="D3:D48" si="0">INDEX(table1,MATCH(B3,table2,0),2)</f>
        <v>23793</v>
      </c>
      <c r="E3" s="16">
        <f>D3-C3</f>
        <v>-17637</v>
      </c>
      <c r="H3" s="12" t="s">
        <v>11</v>
      </c>
      <c r="I3" s="25">
        <v>23793</v>
      </c>
      <c r="K3" s="22" t="s">
        <v>11</v>
      </c>
      <c r="L3" s="16">
        <v>41430</v>
      </c>
      <c r="M3" s="16">
        <v>23793</v>
      </c>
      <c r="N3" s="16">
        <v>-17637</v>
      </c>
      <c r="O3" s="22" t="s">
        <v>15</v>
      </c>
      <c r="P3" s="16">
        <v>0</v>
      </c>
      <c r="Q3" s="16">
        <v>0</v>
      </c>
      <c r="R3" s="16">
        <v>0</v>
      </c>
    </row>
    <row r="4" spans="1:18">
      <c r="A4" s="21">
        <v>3</v>
      </c>
      <c r="B4" s="22" t="s">
        <v>8</v>
      </c>
      <c r="C4" s="16">
        <v>39158</v>
      </c>
      <c r="D4" s="16">
        <f t="shared" si="0"/>
        <v>25111</v>
      </c>
      <c r="E4" s="16">
        <f t="shared" ref="E4:E48" si="1">D4-C4</f>
        <v>-14047</v>
      </c>
      <c r="H4" s="12" t="s">
        <v>8</v>
      </c>
      <c r="I4" s="25">
        <v>25111</v>
      </c>
      <c r="K4" s="22" t="s">
        <v>8</v>
      </c>
      <c r="L4" s="16">
        <v>39158</v>
      </c>
      <c r="M4" s="16">
        <v>25111</v>
      </c>
      <c r="N4" s="16">
        <v>-14047</v>
      </c>
      <c r="O4" s="22" t="s">
        <v>16</v>
      </c>
      <c r="P4" s="16">
        <v>0</v>
      </c>
      <c r="Q4" s="16">
        <v>0</v>
      </c>
      <c r="R4" s="16">
        <v>0</v>
      </c>
    </row>
    <row r="5" spans="1:18">
      <c r="A5" s="21">
        <v>4</v>
      </c>
      <c r="B5" s="22" t="s">
        <v>21</v>
      </c>
      <c r="C5" s="16">
        <v>23163</v>
      </c>
      <c r="D5" s="16">
        <f t="shared" si="0"/>
        <v>15823</v>
      </c>
      <c r="E5" s="16">
        <f t="shared" si="1"/>
        <v>-7340</v>
      </c>
      <c r="H5" s="12" t="s">
        <v>29</v>
      </c>
      <c r="I5" s="25">
        <v>20572</v>
      </c>
      <c r="K5" s="22" t="s">
        <v>21</v>
      </c>
      <c r="L5" s="16">
        <v>23163</v>
      </c>
      <c r="M5" s="16">
        <v>15823</v>
      </c>
      <c r="N5" s="16">
        <v>-7340</v>
      </c>
      <c r="O5" s="22" t="s">
        <v>22</v>
      </c>
      <c r="P5" s="16">
        <v>0</v>
      </c>
      <c r="Q5" s="16">
        <v>0</v>
      </c>
      <c r="R5" s="16">
        <v>0</v>
      </c>
    </row>
    <row r="6" spans="1:18">
      <c r="A6" s="21">
        <v>5</v>
      </c>
      <c r="B6" s="22" t="s">
        <v>34</v>
      </c>
      <c r="C6" s="16">
        <v>21486</v>
      </c>
      <c r="D6" s="16">
        <f t="shared" si="0"/>
        <v>19931</v>
      </c>
      <c r="E6" s="16">
        <f t="shared" si="1"/>
        <v>-1555</v>
      </c>
      <c r="H6" s="12" t="s">
        <v>34</v>
      </c>
      <c r="I6" s="25">
        <v>19931</v>
      </c>
      <c r="K6" s="22" t="s">
        <v>34</v>
      </c>
      <c r="L6" s="16">
        <v>21486</v>
      </c>
      <c r="M6" s="16">
        <v>19931</v>
      </c>
      <c r="N6" s="16">
        <v>-1555</v>
      </c>
      <c r="O6" s="22" t="s">
        <v>24</v>
      </c>
      <c r="P6" s="16">
        <v>0</v>
      </c>
      <c r="Q6" s="16">
        <v>0</v>
      </c>
      <c r="R6" s="16">
        <v>0</v>
      </c>
    </row>
    <row r="7" spans="1:18">
      <c r="A7" s="21">
        <v>6</v>
      </c>
      <c r="B7" s="22" t="s">
        <v>29</v>
      </c>
      <c r="C7" s="16">
        <v>20294</v>
      </c>
      <c r="D7" s="16">
        <f t="shared" si="0"/>
        <v>20572</v>
      </c>
      <c r="E7" s="16">
        <f t="shared" si="1"/>
        <v>278</v>
      </c>
      <c r="H7" s="12" t="s">
        <v>21</v>
      </c>
      <c r="I7" s="25">
        <v>15823</v>
      </c>
      <c r="K7" s="22" t="s">
        <v>29</v>
      </c>
      <c r="L7" s="16">
        <v>20294</v>
      </c>
      <c r="M7" s="16">
        <v>20572</v>
      </c>
      <c r="N7" s="16">
        <v>278</v>
      </c>
      <c r="O7" s="22" t="s">
        <v>25</v>
      </c>
      <c r="P7" s="16">
        <v>0</v>
      </c>
      <c r="Q7" s="16">
        <v>0</v>
      </c>
      <c r="R7" s="16">
        <v>0</v>
      </c>
    </row>
    <row r="8" spans="1:18">
      <c r="A8" s="21">
        <v>7</v>
      </c>
      <c r="B8" s="22" t="s">
        <v>43</v>
      </c>
      <c r="C8" s="16">
        <v>19037</v>
      </c>
      <c r="D8" s="16">
        <f t="shared" si="0"/>
        <v>10477</v>
      </c>
      <c r="E8" s="16">
        <f t="shared" si="1"/>
        <v>-8560</v>
      </c>
      <c r="H8" s="12" t="s">
        <v>38</v>
      </c>
      <c r="I8" s="25">
        <v>14400</v>
      </c>
      <c r="K8" s="22" t="s">
        <v>43</v>
      </c>
      <c r="L8" s="16">
        <v>19037</v>
      </c>
      <c r="M8" s="16">
        <v>10477</v>
      </c>
      <c r="N8" s="16">
        <v>-8560</v>
      </c>
      <c r="O8" s="22" t="s">
        <v>26</v>
      </c>
      <c r="P8" s="16">
        <v>0</v>
      </c>
      <c r="Q8" s="16">
        <v>0</v>
      </c>
      <c r="R8" s="16">
        <v>0</v>
      </c>
    </row>
    <row r="9" spans="1:18">
      <c r="A9" s="21">
        <v>8</v>
      </c>
      <c r="B9" s="22" t="s">
        <v>47</v>
      </c>
      <c r="C9" s="16">
        <v>16910.613000000001</v>
      </c>
      <c r="D9" s="16">
        <f t="shared" si="0"/>
        <v>10696.839</v>
      </c>
      <c r="E9" s="16">
        <f t="shared" si="1"/>
        <v>-6213.7740000000013</v>
      </c>
      <c r="H9" s="12" t="s">
        <v>30</v>
      </c>
      <c r="I9" s="25">
        <v>12667</v>
      </c>
      <c r="K9" s="22" t="s">
        <v>47</v>
      </c>
      <c r="L9" s="16">
        <v>16910.613000000001</v>
      </c>
      <c r="M9" s="16">
        <v>10696.839</v>
      </c>
      <c r="N9" s="16">
        <v>-6213.7740000000013</v>
      </c>
      <c r="O9" s="22" t="s">
        <v>27</v>
      </c>
      <c r="P9" s="16">
        <v>0</v>
      </c>
      <c r="Q9" s="16">
        <v>0</v>
      </c>
      <c r="R9" s="16">
        <v>0</v>
      </c>
    </row>
    <row r="10" spans="1:18">
      <c r="A10" s="21">
        <v>9</v>
      </c>
      <c r="B10" s="22" t="s">
        <v>38</v>
      </c>
      <c r="C10" s="16">
        <v>15619</v>
      </c>
      <c r="D10" s="16">
        <f t="shared" si="0"/>
        <v>14400</v>
      </c>
      <c r="E10" s="16">
        <f t="shared" si="1"/>
        <v>-1219</v>
      </c>
      <c r="H10" s="12" t="s">
        <v>47</v>
      </c>
      <c r="I10" s="25">
        <v>10696.839</v>
      </c>
      <c r="K10" s="22" t="s">
        <v>38</v>
      </c>
      <c r="L10" s="16">
        <v>15619</v>
      </c>
      <c r="M10" s="16">
        <v>14400</v>
      </c>
      <c r="N10" s="16">
        <v>-1219</v>
      </c>
      <c r="O10" s="22" t="s">
        <v>28</v>
      </c>
      <c r="P10" s="16">
        <v>0</v>
      </c>
      <c r="Q10" s="16">
        <v>0</v>
      </c>
      <c r="R10" s="16">
        <v>0</v>
      </c>
    </row>
    <row r="11" spans="1:18">
      <c r="A11" s="21">
        <v>10</v>
      </c>
      <c r="B11" s="22" t="s">
        <v>35</v>
      </c>
      <c r="C11" s="16">
        <v>10943</v>
      </c>
      <c r="D11" s="16">
        <f t="shared" si="0"/>
        <v>7676</v>
      </c>
      <c r="E11" s="16">
        <f t="shared" si="1"/>
        <v>-3267</v>
      </c>
      <c r="H11" s="12" t="s">
        <v>43</v>
      </c>
      <c r="I11" s="25">
        <v>10477</v>
      </c>
      <c r="K11" s="22" t="s">
        <v>35</v>
      </c>
      <c r="L11" s="16">
        <v>10943</v>
      </c>
      <c r="M11" s="16">
        <v>7676</v>
      </c>
      <c r="N11" s="16">
        <v>-3267</v>
      </c>
      <c r="O11" s="22" t="s">
        <v>31</v>
      </c>
      <c r="P11" s="16">
        <v>0</v>
      </c>
      <c r="Q11" s="16">
        <v>0</v>
      </c>
      <c r="R11" s="16">
        <v>0</v>
      </c>
    </row>
    <row r="12" spans="1:18">
      <c r="A12" s="21">
        <v>11</v>
      </c>
      <c r="B12" s="22" t="s">
        <v>45</v>
      </c>
      <c r="C12" s="16">
        <v>9449</v>
      </c>
      <c r="D12" s="16">
        <f t="shared" si="0"/>
        <v>9317</v>
      </c>
      <c r="E12" s="16">
        <f t="shared" si="1"/>
        <v>-132</v>
      </c>
      <c r="H12" s="12" t="s">
        <v>45</v>
      </c>
      <c r="I12" s="25">
        <v>9317</v>
      </c>
      <c r="K12" s="22" t="s">
        <v>45</v>
      </c>
      <c r="L12" s="16">
        <v>9449</v>
      </c>
      <c r="M12" s="16">
        <v>9317</v>
      </c>
      <c r="N12" s="16">
        <v>-132</v>
      </c>
      <c r="O12" s="22" t="s">
        <v>32</v>
      </c>
      <c r="P12" s="16">
        <v>0</v>
      </c>
      <c r="Q12" s="16">
        <v>0</v>
      </c>
      <c r="R12" s="16">
        <v>0</v>
      </c>
    </row>
    <row r="13" spans="1:18">
      <c r="A13" s="21">
        <v>12</v>
      </c>
      <c r="B13" s="22" t="s">
        <v>12</v>
      </c>
      <c r="C13" s="16">
        <v>8765</v>
      </c>
      <c r="D13" s="16">
        <f t="shared" si="0"/>
        <v>7904</v>
      </c>
      <c r="E13" s="16">
        <f t="shared" si="1"/>
        <v>-861</v>
      </c>
      <c r="H13" s="12" t="s">
        <v>33</v>
      </c>
      <c r="I13" s="25">
        <v>8230</v>
      </c>
      <c r="K13" s="22" t="s">
        <v>12</v>
      </c>
      <c r="L13" s="16">
        <v>8765</v>
      </c>
      <c r="M13" s="16">
        <v>7904</v>
      </c>
      <c r="N13" s="16">
        <v>-861</v>
      </c>
      <c r="O13" s="22" t="s">
        <v>36</v>
      </c>
      <c r="P13" s="16">
        <v>0</v>
      </c>
      <c r="Q13" s="16">
        <v>0</v>
      </c>
      <c r="R13" s="16">
        <v>0</v>
      </c>
    </row>
    <row r="14" spans="1:18">
      <c r="A14" s="21">
        <v>13</v>
      </c>
      <c r="B14" s="22" t="s">
        <v>30</v>
      </c>
      <c r="C14" s="16">
        <v>8514</v>
      </c>
      <c r="D14" s="16">
        <f t="shared" si="0"/>
        <v>12667</v>
      </c>
      <c r="E14" s="16">
        <f t="shared" si="1"/>
        <v>4153</v>
      </c>
      <c r="H14" s="12" t="s">
        <v>12</v>
      </c>
      <c r="I14" s="25">
        <v>7904</v>
      </c>
      <c r="K14" s="22" t="s">
        <v>30</v>
      </c>
      <c r="L14" s="16">
        <v>8514</v>
      </c>
      <c r="M14" s="16">
        <v>12667</v>
      </c>
      <c r="N14" s="16">
        <v>4153</v>
      </c>
      <c r="O14" s="22" t="s">
        <v>37</v>
      </c>
      <c r="P14" s="16">
        <v>0</v>
      </c>
      <c r="Q14" s="16">
        <v>0</v>
      </c>
      <c r="R14" s="16">
        <v>0</v>
      </c>
    </row>
    <row r="15" spans="1:18">
      <c r="A15" s="21">
        <v>14</v>
      </c>
      <c r="B15" s="22" t="s">
        <v>52</v>
      </c>
      <c r="C15" s="16">
        <v>8200</v>
      </c>
      <c r="D15" s="16">
        <f t="shared" si="0"/>
        <v>7872</v>
      </c>
      <c r="E15" s="16">
        <f t="shared" si="1"/>
        <v>-328</v>
      </c>
      <c r="H15" s="12" t="s">
        <v>52</v>
      </c>
      <c r="I15" s="25">
        <v>7872</v>
      </c>
      <c r="K15" s="22" t="s">
        <v>52</v>
      </c>
      <c r="L15" s="16">
        <v>8200</v>
      </c>
      <c r="M15" s="16">
        <v>7872</v>
      </c>
      <c r="N15" s="16">
        <v>-328</v>
      </c>
      <c r="O15" s="22" t="s">
        <v>39</v>
      </c>
      <c r="P15" s="16">
        <v>0</v>
      </c>
      <c r="Q15" s="16">
        <v>0</v>
      </c>
      <c r="R15" s="16">
        <v>0</v>
      </c>
    </row>
    <row r="16" spans="1:18">
      <c r="A16" s="21">
        <v>15</v>
      </c>
      <c r="B16" s="22" t="s">
        <v>9</v>
      </c>
      <c r="C16" s="16">
        <v>6619</v>
      </c>
      <c r="D16" s="16">
        <f t="shared" si="0"/>
        <v>1201</v>
      </c>
      <c r="E16" s="16">
        <f t="shared" si="1"/>
        <v>-5418</v>
      </c>
      <c r="H16" s="12" t="s">
        <v>35</v>
      </c>
      <c r="I16" s="25">
        <v>7676</v>
      </c>
      <c r="K16" s="22" t="s">
        <v>9</v>
      </c>
      <c r="L16" s="16">
        <v>6619</v>
      </c>
      <c r="M16" s="16">
        <v>1201</v>
      </c>
      <c r="N16" s="16">
        <v>-5418</v>
      </c>
      <c r="O16" s="22" t="s">
        <v>40</v>
      </c>
      <c r="P16" s="16">
        <v>0</v>
      </c>
      <c r="Q16" s="16">
        <v>0</v>
      </c>
      <c r="R16" s="16">
        <v>0</v>
      </c>
    </row>
    <row r="17" spans="1:18">
      <c r="A17" s="21">
        <v>16</v>
      </c>
      <c r="B17" s="22" t="s">
        <v>41</v>
      </c>
      <c r="C17" s="16">
        <v>5729</v>
      </c>
      <c r="D17" s="16">
        <f t="shared" si="0"/>
        <v>7555</v>
      </c>
      <c r="E17" s="16">
        <f t="shared" si="1"/>
        <v>1826</v>
      </c>
      <c r="H17" s="12" t="s">
        <v>41</v>
      </c>
      <c r="I17" s="25">
        <v>7555</v>
      </c>
      <c r="K17" s="22" t="s">
        <v>41</v>
      </c>
      <c r="L17" s="16">
        <v>5729</v>
      </c>
      <c r="M17" s="16">
        <v>7555</v>
      </c>
      <c r="N17" s="16">
        <v>1826</v>
      </c>
      <c r="O17" s="22" t="s">
        <v>42</v>
      </c>
      <c r="P17" s="16">
        <v>0</v>
      </c>
      <c r="Q17" s="16">
        <v>0</v>
      </c>
      <c r="R17" s="16">
        <v>0</v>
      </c>
    </row>
    <row r="18" spans="1:18">
      <c r="A18" s="21">
        <v>17</v>
      </c>
      <c r="B18" s="22" t="s">
        <v>50</v>
      </c>
      <c r="C18" s="16">
        <v>5686</v>
      </c>
      <c r="D18" s="16">
        <f t="shared" si="0"/>
        <v>5809</v>
      </c>
      <c r="E18" s="16">
        <f t="shared" si="1"/>
        <v>123</v>
      </c>
      <c r="H18" s="12" t="s">
        <v>50</v>
      </c>
      <c r="I18" s="25">
        <v>5809</v>
      </c>
      <c r="K18" s="22" t="s">
        <v>50</v>
      </c>
      <c r="L18" s="16">
        <v>5686</v>
      </c>
      <c r="M18" s="16">
        <v>5809</v>
      </c>
      <c r="N18" s="16">
        <v>123</v>
      </c>
      <c r="O18" s="22" t="s">
        <v>44</v>
      </c>
      <c r="P18" s="16">
        <v>0</v>
      </c>
      <c r="Q18" s="16">
        <v>0</v>
      </c>
      <c r="R18" s="16">
        <v>0</v>
      </c>
    </row>
    <row r="19" spans="1:18">
      <c r="A19" s="21">
        <v>18</v>
      </c>
      <c r="B19" s="22" t="s">
        <v>33</v>
      </c>
      <c r="C19" s="16">
        <v>5650</v>
      </c>
      <c r="D19" s="16">
        <f t="shared" si="0"/>
        <v>8230</v>
      </c>
      <c r="E19" s="16">
        <f t="shared" si="1"/>
        <v>2580</v>
      </c>
      <c r="H19" s="12" t="s">
        <v>23</v>
      </c>
      <c r="I19" s="25">
        <v>5587</v>
      </c>
      <c r="K19" s="22" t="s">
        <v>33</v>
      </c>
      <c r="L19" s="16">
        <v>5650</v>
      </c>
      <c r="M19" s="16">
        <v>8230</v>
      </c>
      <c r="N19" s="16">
        <v>2580</v>
      </c>
      <c r="O19" s="22" t="s">
        <v>46</v>
      </c>
      <c r="P19" s="16">
        <v>0</v>
      </c>
      <c r="Q19" s="16">
        <v>0</v>
      </c>
      <c r="R19" s="16">
        <v>0</v>
      </c>
    </row>
    <row r="20" spans="1:18">
      <c r="A20" s="21">
        <v>19</v>
      </c>
      <c r="B20" s="22" t="s">
        <v>18</v>
      </c>
      <c r="C20" s="16">
        <v>4952</v>
      </c>
      <c r="D20" s="16">
        <f t="shared" si="0"/>
        <v>4958</v>
      </c>
      <c r="E20" s="16">
        <f t="shared" si="1"/>
        <v>6</v>
      </c>
      <c r="H20" s="12" t="s">
        <v>18</v>
      </c>
      <c r="I20" s="25">
        <v>4958</v>
      </c>
      <c r="K20" s="22" t="s">
        <v>18</v>
      </c>
      <c r="L20" s="16">
        <v>4952</v>
      </c>
      <c r="M20" s="16">
        <v>4958</v>
      </c>
      <c r="N20" s="16">
        <v>6</v>
      </c>
      <c r="O20" s="22" t="s">
        <v>48</v>
      </c>
      <c r="P20" s="16">
        <v>0</v>
      </c>
      <c r="Q20" s="16">
        <v>0</v>
      </c>
      <c r="R20" s="16">
        <v>0</v>
      </c>
    </row>
    <row r="21" spans="1:18">
      <c r="A21" s="21">
        <v>20</v>
      </c>
      <c r="B21" s="22" t="s">
        <v>23</v>
      </c>
      <c r="C21" s="16">
        <v>4722</v>
      </c>
      <c r="D21" s="16">
        <f t="shared" si="0"/>
        <v>5587</v>
      </c>
      <c r="E21" s="16">
        <f t="shared" si="1"/>
        <v>865</v>
      </c>
      <c r="H21" s="12" t="s">
        <v>19</v>
      </c>
      <c r="I21" s="25">
        <v>3075</v>
      </c>
      <c r="K21" s="22" t="s">
        <v>23</v>
      </c>
      <c r="L21" s="16">
        <v>4722</v>
      </c>
      <c r="M21" s="16">
        <v>5587</v>
      </c>
      <c r="N21" s="16">
        <v>865</v>
      </c>
      <c r="O21" s="22" t="s">
        <v>49</v>
      </c>
      <c r="P21" s="16">
        <v>0</v>
      </c>
      <c r="Q21" s="16">
        <v>0</v>
      </c>
      <c r="R21" s="16">
        <v>0</v>
      </c>
    </row>
    <row r="22" spans="1:18">
      <c r="A22" s="21">
        <v>21</v>
      </c>
      <c r="B22" s="22" t="s">
        <v>19</v>
      </c>
      <c r="C22" s="16">
        <v>1902</v>
      </c>
      <c r="D22" s="16">
        <f t="shared" si="0"/>
        <v>3075</v>
      </c>
      <c r="E22" s="16">
        <f t="shared" si="1"/>
        <v>1173</v>
      </c>
      <c r="H22" s="12" t="s">
        <v>51</v>
      </c>
      <c r="I22" s="25">
        <v>3072</v>
      </c>
      <c r="K22" s="22" t="s">
        <v>19</v>
      </c>
      <c r="L22" s="16">
        <v>1902</v>
      </c>
      <c r="M22" s="16">
        <v>3075</v>
      </c>
      <c r="N22" s="16">
        <v>1173</v>
      </c>
      <c r="O22" s="22" t="s">
        <v>53</v>
      </c>
      <c r="P22" s="16">
        <v>0</v>
      </c>
      <c r="Q22" s="16">
        <v>0</v>
      </c>
      <c r="R22" s="16">
        <v>0</v>
      </c>
    </row>
    <row r="23" spans="1:18">
      <c r="A23" s="21">
        <v>22</v>
      </c>
      <c r="B23" s="22" t="s">
        <v>17</v>
      </c>
      <c r="C23" s="16">
        <v>1435</v>
      </c>
      <c r="D23" s="16">
        <f t="shared" si="0"/>
        <v>878</v>
      </c>
      <c r="E23" s="16">
        <f t="shared" si="1"/>
        <v>-557</v>
      </c>
      <c r="H23" s="12" t="s">
        <v>9</v>
      </c>
      <c r="I23" s="25">
        <v>1201</v>
      </c>
      <c r="K23" s="22" t="s">
        <v>17</v>
      </c>
      <c r="L23" s="16">
        <v>1435</v>
      </c>
      <c r="M23" s="16">
        <v>878</v>
      </c>
      <c r="N23" s="16">
        <v>-557</v>
      </c>
      <c r="O23" s="22" t="s">
        <v>54</v>
      </c>
      <c r="P23" s="16">
        <v>0</v>
      </c>
      <c r="Q23" s="16">
        <v>0</v>
      </c>
      <c r="R23" s="16">
        <v>0</v>
      </c>
    </row>
    <row r="24" spans="1:18">
      <c r="A24" s="21">
        <v>23</v>
      </c>
      <c r="B24" s="22" t="s">
        <v>51</v>
      </c>
      <c r="C24" s="16">
        <v>131</v>
      </c>
      <c r="D24" s="16">
        <f t="shared" si="0"/>
        <v>3072</v>
      </c>
      <c r="E24" s="16">
        <f t="shared" si="1"/>
        <v>2941</v>
      </c>
      <c r="H24" s="12" t="s">
        <v>17</v>
      </c>
      <c r="I24" s="25">
        <v>878</v>
      </c>
      <c r="K24" s="22" t="s">
        <v>51</v>
      </c>
      <c r="L24" s="16">
        <v>131</v>
      </c>
      <c r="M24" s="16">
        <v>3072</v>
      </c>
      <c r="N24" s="16">
        <v>2941</v>
      </c>
    </row>
    <row r="25" spans="1:18">
      <c r="A25" s="21">
        <v>24</v>
      </c>
      <c r="B25" s="22" t="s">
        <v>10</v>
      </c>
      <c r="C25" s="16">
        <v>0</v>
      </c>
      <c r="D25" s="16">
        <f t="shared" si="0"/>
        <v>0</v>
      </c>
      <c r="E25" s="16">
        <f t="shared" si="1"/>
        <v>0</v>
      </c>
      <c r="H25" s="12" t="s">
        <v>15</v>
      </c>
      <c r="I25" s="25">
        <v>0</v>
      </c>
      <c r="K25" s="22" t="s">
        <v>10</v>
      </c>
      <c r="L25" s="16">
        <v>0</v>
      </c>
      <c r="M25" s="16">
        <v>0</v>
      </c>
      <c r="N25" s="16">
        <v>0</v>
      </c>
    </row>
    <row r="26" spans="1:18">
      <c r="A26" s="21">
        <v>25</v>
      </c>
      <c r="B26" s="22" t="s">
        <v>13</v>
      </c>
      <c r="C26" s="16">
        <v>0</v>
      </c>
      <c r="D26" s="16">
        <f t="shared" si="0"/>
        <v>0</v>
      </c>
      <c r="E26" s="16">
        <f t="shared" si="1"/>
        <v>0</v>
      </c>
      <c r="H26" s="12" t="s">
        <v>40</v>
      </c>
      <c r="I26" s="25">
        <v>0</v>
      </c>
      <c r="K26" s="22" t="s">
        <v>13</v>
      </c>
      <c r="L26" s="16">
        <v>0</v>
      </c>
      <c r="M26" s="16">
        <v>0</v>
      </c>
      <c r="N26" s="16">
        <v>0</v>
      </c>
    </row>
    <row r="27" spans="1:18">
      <c r="A27" s="21">
        <v>26</v>
      </c>
      <c r="B27" s="22" t="s">
        <v>14</v>
      </c>
      <c r="C27" s="16">
        <v>0</v>
      </c>
      <c r="D27" s="16">
        <f t="shared" si="0"/>
        <v>0</v>
      </c>
      <c r="E27" s="16">
        <f t="shared" si="1"/>
        <v>0</v>
      </c>
      <c r="H27" s="12" t="s">
        <v>10</v>
      </c>
      <c r="I27" s="25">
        <v>0</v>
      </c>
    </row>
    <row r="28" spans="1:18">
      <c r="A28" s="21">
        <v>27</v>
      </c>
      <c r="B28" s="22" t="s">
        <v>15</v>
      </c>
      <c r="C28" s="16">
        <v>0</v>
      </c>
      <c r="D28" s="16">
        <f t="shared" si="0"/>
        <v>0</v>
      </c>
      <c r="E28" s="16">
        <f t="shared" si="1"/>
        <v>0</v>
      </c>
      <c r="H28" s="12" t="s">
        <v>28</v>
      </c>
      <c r="I28" s="25">
        <v>0</v>
      </c>
    </row>
    <row r="29" spans="1:18">
      <c r="A29" s="21">
        <v>28</v>
      </c>
      <c r="B29" s="22" t="s">
        <v>16</v>
      </c>
      <c r="C29" s="16">
        <v>0</v>
      </c>
      <c r="D29" s="16">
        <f t="shared" si="0"/>
        <v>0</v>
      </c>
      <c r="E29" s="16">
        <f t="shared" si="1"/>
        <v>0</v>
      </c>
      <c r="H29" s="12" t="s">
        <v>44</v>
      </c>
      <c r="I29" s="25">
        <v>0</v>
      </c>
    </row>
    <row r="30" spans="1:18">
      <c r="A30" s="21">
        <v>29</v>
      </c>
      <c r="B30" s="22" t="s">
        <v>22</v>
      </c>
      <c r="C30" s="16">
        <v>0</v>
      </c>
      <c r="D30" s="16">
        <f t="shared" si="0"/>
        <v>0</v>
      </c>
      <c r="E30" s="16">
        <f t="shared" si="1"/>
        <v>0</v>
      </c>
      <c r="H30" s="12" t="s">
        <v>46</v>
      </c>
      <c r="I30" s="25">
        <v>0</v>
      </c>
    </row>
    <row r="31" spans="1:18">
      <c r="A31" s="21">
        <v>30</v>
      </c>
      <c r="B31" s="22" t="s">
        <v>24</v>
      </c>
      <c r="C31" s="16">
        <v>0</v>
      </c>
      <c r="D31" s="16">
        <f t="shared" si="0"/>
        <v>0</v>
      </c>
      <c r="E31" s="16">
        <f t="shared" si="1"/>
        <v>0</v>
      </c>
      <c r="H31" s="12" t="s">
        <v>48</v>
      </c>
      <c r="I31" s="25">
        <v>0</v>
      </c>
    </row>
    <row r="32" spans="1:18">
      <c r="A32" s="21">
        <v>31</v>
      </c>
      <c r="B32" s="22" t="s">
        <v>25</v>
      </c>
      <c r="C32" s="16">
        <v>0</v>
      </c>
      <c r="D32" s="16">
        <f t="shared" si="0"/>
        <v>0</v>
      </c>
      <c r="E32" s="16">
        <f t="shared" si="1"/>
        <v>0</v>
      </c>
      <c r="H32" s="12" t="s">
        <v>31</v>
      </c>
      <c r="I32" s="25">
        <v>0</v>
      </c>
    </row>
    <row r="33" spans="1:9">
      <c r="A33" s="21">
        <v>32</v>
      </c>
      <c r="B33" s="22" t="s">
        <v>26</v>
      </c>
      <c r="C33" s="16">
        <v>0</v>
      </c>
      <c r="D33" s="16">
        <f t="shared" si="0"/>
        <v>0</v>
      </c>
      <c r="E33" s="16">
        <f t="shared" si="1"/>
        <v>0</v>
      </c>
      <c r="H33" s="12" t="s">
        <v>13</v>
      </c>
      <c r="I33" s="25">
        <v>0</v>
      </c>
    </row>
    <row r="34" spans="1:9">
      <c r="A34" s="21">
        <v>33</v>
      </c>
      <c r="B34" s="22" t="s">
        <v>27</v>
      </c>
      <c r="C34" s="16">
        <v>0</v>
      </c>
      <c r="D34" s="16">
        <f t="shared" si="0"/>
        <v>0</v>
      </c>
      <c r="E34" s="16">
        <f t="shared" si="1"/>
        <v>0</v>
      </c>
      <c r="H34" s="12" t="s">
        <v>42</v>
      </c>
      <c r="I34" s="25">
        <v>0</v>
      </c>
    </row>
    <row r="35" spans="1:9">
      <c r="A35" s="21">
        <v>34</v>
      </c>
      <c r="B35" s="22" t="s">
        <v>28</v>
      </c>
      <c r="C35" s="16">
        <v>0</v>
      </c>
      <c r="D35" s="16">
        <f t="shared" si="0"/>
        <v>0</v>
      </c>
      <c r="E35" s="16">
        <f t="shared" si="1"/>
        <v>0</v>
      </c>
      <c r="H35" s="12" t="s">
        <v>26</v>
      </c>
      <c r="I35" s="25">
        <v>0</v>
      </c>
    </row>
    <row r="36" spans="1:9">
      <c r="A36" s="21">
        <v>35</v>
      </c>
      <c r="B36" s="22" t="s">
        <v>31</v>
      </c>
      <c r="C36" s="16">
        <v>0</v>
      </c>
      <c r="D36" s="16">
        <f t="shared" si="0"/>
        <v>0</v>
      </c>
      <c r="E36" s="16">
        <f t="shared" si="1"/>
        <v>0</v>
      </c>
      <c r="H36" s="12" t="s">
        <v>32</v>
      </c>
      <c r="I36" s="25">
        <v>0</v>
      </c>
    </row>
    <row r="37" spans="1:9">
      <c r="A37" s="21">
        <v>36</v>
      </c>
      <c r="B37" s="22" t="s">
        <v>32</v>
      </c>
      <c r="C37" s="16">
        <v>0</v>
      </c>
      <c r="D37" s="16">
        <f t="shared" si="0"/>
        <v>0</v>
      </c>
      <c r="E37" s="16">
        <f t="shared" si="1"/>
        <v>0</v>
      </c>
      <c r="H37" s="12" t="s">
        <v>53</v>
      </c>
      <c r="I37" s="25">
        <v>0</v>
      </c>
    </row>
    <row r="38" spans="1:9">
      <c r="A38" s="21">
        <v>37</v>
      </c>
      <c r="B38" s="22" t="s">
        <v>36</v>
      </c>
      <c r="C38" s="16">
        <v>0</v>
      </c>
      <c r="D38" s="16">
        <f t="shared" si="0"/>
        <v>0</v>
      </c>
      <c r="E38" s="16">
        <f t="shared" si="1"/>
        <v>0</v>
      </c>
      <c r="H38" s="12" t="s">
        <v>22</v>
      </c>
      <c r="I38" s="25">
        <v>0</v>
      </c>
    </row>
    <row r="39" spans="1:9">
      <c r="A39" s="21">
        <v>38</v>
      </c>
      <c r="B39" s="22" t="s">
        <v>37</v>
      </c>
      <c r="C39" s="16">
        <v>0</v>
      </c>
      <c r="D39" s="16">
        <f t="shared" si="0"/>
        <v>0</v>
      </c>
      <c r="E39" s="16">
        <f t="shared" si="1"/>
        <v>0</v>
      </c>
      <c r="H39" s="12" t="s">
        <v>24</v>
      </c>
      <c r="I39" s="25">
        <v>0</v>
      </c>
    </row>
    <row r="40" spans="1:9">
      <c r="A40" s="21">
        <v>39</v>
      </c>
      <c r="B40" s="22" t="s">
        <v>39</v>
      </c>
      <c r="C40" s="16">
        <v>0</v>
      </c>
      <c r="D40" s="16">
        <f t="shared" si="0"/>
        <v>0</v>
      </c>
      <c r="E40" s="16">
        <f t="shared" si="1"/>
        <v>0</v>
      </c>
      <c r="H40" s="12" t="s">
        <v>49</v>
      </c>
      <c r="I40" s="25">
        <v>0</v>
      </c>
    </row>
    <row r="41" spans="1:9">
      <c r="A41" s="21">
        <v>40</v>
      </c>
      <c r="B41" s="22" t="s">
        <v>40</v>
      </c>
      <c r="C41" s="16">
        <v>0</v>
      </c>
      <c r="D41" s="16">
        <f t="shared" si="0"/>
        <v>0</v>
      </c>
      <c r="E41" s="16">
        <f t="shared" si="1"/>
        <v>0</v>
      </c>
      <c r="H41" s="12" t="s">
        <v>27</v>
      </c>
      <c r="I41" s="25">
        <v>0</v>
      </c>
    </row>
    <row r="42" spans="1:9">
      <c r="A42" s="21">
        <v>41</v>
      </c>
      <c r="B42" s="22" t="s">
        <v>42</v>
      </c>
      <c r="C42" s="16">
        <v>0</v>
      </c>
      <c r="D42" s="16">
        <f t="shared" si="0"/>
        <v>0</v>
      </c>
      <c r="E42" s="16">
        <f t="shared" si="1"/>
        <v>0</v>
      </c>
      <c r="H42" s="12" t="s">
        <v>39</v>
      </c>
      <c r="I42" s="25">
        <v>0</v>
      </c>
    </row>
    <row r="43" spans="1:9">
      <c r="A43" s="21">
        <v>42</v>
      </c>
      <c r="B43" s="22" t="s">
        <v>44</v>
      </c>
      <c r="C43" s="16">
        <v>0</v>
      </c>
      <c r="D43" s="16">
        <f t="shared" si="0"/>
        <v>0</v>
      </c>
      <c r="E43" s="16">
        <f t="shared" si="1"/>
        <v>0</v>
      </c>
      <c r="H43" s="12" t="s">
        <v>16</v>
      </c>
      <c r="I43" s="25">
        <v>0</v>
      </c>
    </row>
    <row r="44" spans="1:9">
      <c r="A44" s="21">
        <v>43</v>
      </c>
      <c r="B44" s="22" t="s">
        <v>46</v>
      </c>
      <c r="C44" s="16">
        <v>0</v>
      </c>
      <c r="D44" s="16">
        <f t="shared" si="0"/>
        <v>0</v>
      </c>
      <c r="E44" s="16">
        <f t="shared" si="1"/>
        <v>0</v>
      </c>
      <c r="H44" s="12" t="s">
        <v>36</v>
      </c>
      <c r="I44" s="25">
        <v>0</v>
      </c>
    </row>
    <row r="45" spans="1:9">
      <c r="A45" s="21">
        <v>44</v>
      </c>
      <c r="B45" s="22" t="s">
        <v>48</v>
      </c>
      <c r="C45" s="16">
        <v>0</v>
      </c>
      <c r="D45" s="16">
        <f t="shared" si="0"/>
        <v>0</v>
      </c>
      <c r="E45" s="16">
        <f t="shared" si="1"/>
        <v>0</v>
      </c>
      <c r="H45" s="12" t="s">
        <v>25</v>
      </c>
      <c r="I45" s="25">
        <v>0</v>
      </c>
    </row>
    <row r="46" spans="1:9">
      <c r="A46" s="21">
        <v>45</v>
      </c>
      <c r="B46" s="22" t="s">
        <v>49</v>
      </c>
      <c r="C46" s="16">
        <v>0</v>
      </c>
      <c r="D46" s="16">
        <f t="shared" si="0"/>
        <v>0</v>
      </c>
      <c r="E46" s="16">
        <f t="shared" si="1"/>
        <v>0</v>
      </c>
      <c r="H46" s="12" t="s">
        <v>14</v>
      </c>
      <c r="I46" s="25">
        <v>0</v>
      </c>
    </row>
    <row r="47" spans="1:9">
      <c r="A47" s="21">
        <v>46</v>
      </c>
      <c r="B47" s="22" t="s">
        <v>53</v>
      </c>
      <c r="C47" s="16">
        <v>0</v>
      </c>
      <c r="D47" s="16">
        <f t="shared" si="0"/>
        <v>0</v>
      </c>
      <c r="E47" s="16">
        <f t="shared" si="1"/>
        <v>0</v>
      </c>
      <c r="H47" s="12" t="s">
        <v>37</v>
      </c>
      <c r="I47" s="25">
        <v>0</v>
      </c>
    </row>
    <row r="48" spans="1:9">
      <c r="A48" s="21">
        <v>47</v>
      </c>
      <c r="B48" s="22" t="s">
        <v>54</v>
      </c>
      <c r="C48" s="16">
        <v>0</v>
      </c>
      <c r="D48" s="16">
        <f t="shared" si="0"/>
        <v>0</v>
      </c>
      <c r="E48" s="16">
        <f t="shared" si="1"/>
        <v>0</v>
      </c>
      <c r="H48" s="13" t="s">
        <v>54</v>
      </c>
      <c r="I48" s="26"/>
    </row>
    <row r="53" spans="2:2">
      <c r="B53" s="23" t="s">
        <v>7</v>
      </c>
    </row>
  </sheetData>
  <sortState ref="B2:E48">
    <sortCondition descending="1" ref="C2:C48"/>
  </sortState>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topLeftCell="A10" workbookViewId="0">
      <selection activeCell="E10" sqref="E1:E1048576"/>
    </sheetView>
  </sheetViews>
  <sheetFormatPr defaultRowHeight="17.399999999999999"/>
  <cols>
    <col min="1" max="1" width="3.5546875" customWidth="1"/>
    <col min="3" max="4" width="10.33203125" style="16" customWidth="1"/>
    <col min="5" max="5" width="8.88671875" style="16"/>
    <col min="8" max="8" width="8.88671875" style="16"/>
    <col min="13" max="13" width="9.6640625" customWidth="1"/>
    <col min="14" max="15" width="9.77734375" customWidth="1"/>
    <col min="18" max="19" width="9.77734375" customWidth="1"/>
  </cols>
  <sheetData>
    <row r="1" spans="1:20">
      <c r="C1" s="29">
        <v>44044</v>
      </c>
      <c r="D1" s="29">
        <v>44349</v>
      </c>
      <c r="E1" s="31" t="s">
        <v>57</v>
      </c>
      <c r="N1" s="42">
        <v>44044</v>
      </c>
      <c r="O1" s="42">
        <v>44349</v>
      </c>
      <c r="P1" s="43" t="s">
        <v>57</v>
      </c>
      <c r="R1" s="42">
        <v>44044</v>
      </c>
      <c r="S1" s="42">
        <v>44349</v>
      </c>
      <c r="T1" s="43" t="s">
        <v>57</v>
      </c>
    </row>
    <row r="2" spans="1:20">
      <c r="A2" s="21">
        <v>1</v>
      </c>
      <c r="B2" s="28" t="s">
        <v>47</v>
      </c>
      <c r="C2" s="16">
        <v>157333.587</v>
      </c>
      <c r="D2" s="16">
        <f t="shared" ref="D2:D48" si="0">INDEX(btable2,MATCH(B2,btable1,0),2)</f>
        <v>144831.08499999999</v>
      </c>
      <c r="E2" s="16">
        <f>D2-C2</f>
        <v>-12502.502000000008</v>
      </c>
      <c r="G2" s="27" t="s">
        <v>55</v>
      </c>
      <c r="H2" s="16">
        <v>126257.7</v>
      </c>
      <c r="M2" s="45" t="s">
        <v>47</v>
      </c>
      <c r="N2" s="16">
        <v>157333.587</v>
      </c>
      <c r="O2" s="16">
        <v>144831.08499999999</v>
      </c>
      <c r="P2" s="16">
        <v>-12502.502000000008</v>
      </c>
      <c r="Q2" s="12" t="s">
        <v>34</v>
      </c>
      <c r="R2" s="16">
        <v>20736</v>
      </c>
      <c r="S2" s="16">
        <v>18416</v>
      </c>
      <c r="T2" s="16">
        <v>-2320</v>
      </c>
    </row>
    <row r="3" spans="1:20">
      <c r="A3" s="21">
        <v>2</v>
      </c>
      <c r="B3" s="11" t="s">
        <v>30</v>
      </c>
      <c r="C3" s="16">
        <v>157097.01999999999</v>
      </c>
      <c r="D3" s="16">
        <f t="shared" si="0"/>
        <v>131917.48800000001</v>
      </c>
      <c r="E3" s="16">
        <f>D3-C3</f>
        <v>-25179.531999999977</v>
      </c>
      <c r="G3" s="12" t="s">
        <v>9</v>
      </c>
      <c r="H3" s="16">
        <v>14007</v>
      </c>
      <c r="M3" s="11" t="s">
        <v>30</v>
      </c>
      <c r="N3" s="16">
        <v>157097.01999999999</v>
      </c>
      <c r="O3" s="16">
        <v>131917.48800000001</v>
      </c>
      <c r="P3" s="16">
        <v>-25179.531999999977</v>
      </c>
      <c r="Q3" s="12" t="s">
        <v>43</v>
      </c>
      <c r="R3" s="16">
        <v>19037</v>
      </c>
      <c r="S3" s="16">
        <v>13734</v>
      </c>
      <c r="T3" s="16">
        <v>-5303</v>
      </c>
    </row>
    <row r="4" spans="1:20">
      <c r="A4" s="21">
        <v>3</v>
      </c>
      <c r="B4" s="12" t="s">
        <v>15</v>
      </c>
      <c r="C4" s="16">
        <v>134161</v>
      </c>
      <c r="D4" s="16">
        <f t="shared" si="0"/>
        <v>110379.064</v>
      </c>
      <c r="E4" s="16">
        <f t="shared" ref="E4:E48" si="1">D4-C4</f>
        <v>-23781.936000000002</v>
      </c>
      <c r="G4" s="12" t="s">
        <v>10</v>
      </c>
      <c r="H4" s="16">
        <v>28019.09</v>
      </c>
      <c r="M4" s="12" t="s">
        <v>15</v>
      </c>
      <c r="N4" s="16">
        <v>134161</v>
      </c>
      <c r="O4" s="16">
        <v>110379.064</v>
      </c>
      <c r="P4" s="16">
        <v>-23781.936000000002</v>
      </c>
      <c r="Q4" s="12" t="s">
        <v>16</v>
      </c>
      <c r="R4" s="16">
        <v>18597</v>
      </c>
      <c r="S4" s="16">
        <v>16778</v>
      </c>
      <c r="T4" s="16">
        <v>-1819</v>
      </c>
    </row>
    <row r="5" spans="1:20">
      <c r="A5" s="21">
        <v>4</v>
      </c>
      <c r="B5" s="12" t="s">
        <v>42</v>
      </c>
      <c r="C5" s="16">
        <v>116651.326</v>
      </c>
      <c r="D5" s="16">
        <f t="shared" si="0"/>
        <v>146015.891</v>
      </c>
      <c r="E5" s="16">
        <f t="shared" si="1"/>
        <v>29364.565000000002</v>
      </c>
      <c r="G5" s="12" t="s">
        <v>11</v>
      </c>
      <c r="H5" s="16">
        <v>37283.894</v>
      </c>
      <c r="M5" s="12" t="s">
        <v>42</v>
      </c>
      <c r="N5" s="16">
        <v>116651.326</v>
      </c>
      <c r="O5" s="16">
        <v>146015.891</v>
      </c>
      <c r="P5" s="16">
        <v>29364.565000000002</v>
      </c>
      <c r="Q5" s="12" t="s">
        <v>12</v>
      </c>
      <c r="R5" s="16">
        <v>14508.87</v>
      </c>
      <c r="S5" s="16">
        <v>14762.65</v>
      </c>
      <c r="T5" s="16">
        <v>253.77999999999884</v>
      </c>
    </row>
    <row r="6" spans="1:20">
      <c r="A6" s="21">
        <v>5</v>
      </c>
      <c r="B6" s="12" t="s">
        <v>45</v>
      </c>
      <c r="C6" s="16">
        <v>116477.83</v>
      </c>
      <c r="D6" s="16">
        <f t="shared" si="0"/>
        <v>132029.47</v>
      </c>
      <c r="E6" s="16">
        <f t="shared" si="1"/>
        <v>15551.64</v>
      </c>
      <c r="G6" s="12" t="s">
        <v>12</v>
      </c>
      <c r="H6" s="16">
        <v>14762.65</v>
      </c>
      <c r="M6" s="12" t="s">
        <v>45</v>
      </c>
      <c r="N6" s="16">
        <v>116477.83</v>
      </c>
      <c r="O6" s="16">
        <v>132029.47</v>
      </c>
      <c r="P6" s="16">
        <v>15551.64</v>
      </c>
      <c r="Q6" s="12" t="s">
        <v>17</v>
      </c>
      <c r="R6" s="16">
        <v>12033.84</v>
      </c>
      <c r="S6" s="16">
        <v>14052.7</v>
      </c>
      <c r="T6" s="16">
        <v>2018.8600000000006</v>
      </c>
    </row>
    <row r="7" spans="1:20">
      <c r="A7" s="21">
        <v>6</v>
      </c>
      <c r="B7" s="12" t="s">
        <v>8</v>
      </c>
      <c r="C7" s="16">
        <v>96997</v>
      </c>
      <c r="D7" s="16">
        <f t="shared" si="0"/>
        <v>126257.7</v>
      </c>
      <c r="E7" s="16">
        <f t="shared" si="1"/>
        <v>29260.699999999997</v>
      </c>
      <c r="G7" s="12" t="s">
        <v>13</v>
      </c>
      <c r="H7" s="16">
        <v>32234</v>
      </c>
      <c r="M7" s="12" t="s">
        <v>8</v>
      </c>
      <c r="N7" s="16">
        <v>96997</v>
      </c>
      <c r="O7" s="16">
        <v>126257.7</v>
      </c>
      <c r="P7" s="16">
        <v>29260.699999999997</v>
      </c>
      <c r="Q7" s="12" t="s">
        <v>39</v>
      </c>
      <c r="R7" s="16">
        <v>7419</v>
      </c>
      <c r="S7" s="16">
        <v>2680</v>
      </c>
      <c r="T7" s="16">
        <v>-4739</v>
      </c>
    </row>
    <row r="8" spans="1:20">
      <c r="A8" s="21">
        <v>7</v>
      </c>
      <c r="B8" s="12" t="s">
        <v>9</v>
      </c>
      <c r="C8" s="16">
        <v>65397</v>
      </c>
      <c r="D8" s="16">
        <f t="shared" si="0"/>
        <v>14007</v>
      </c>
      <c r="E8" s="16">
        <f t="shared" si="1"/>
        <v>-51390</v>
      </c>
      <c r="G8" s="12" t="s">
        <v>14</v>
      </c>
      <c r="H8" s="16">
        <v>95223.3</v>
      </c>
      <c r="M8" s="12" t="s">
        <v>9</v>
      </c>
      <c r="N8" s="16">
        <v>65397</v>
      </c>
      <c r="O8" s="16">
        <v>14007</v>
      </c>
      <c r="P8" s="16">
        <v>-51390</v>
      </c>
      <c r="Q8" s="12" t="s">
        <v>48</v>
      </c>
      <c r="R8" s="16">
        <v>6830</v>
      </c>
      <c r="S8" s="16">
        <v>6124</v>
      </c>
      <c r="T8" s="16">
        <v>-706</v>
      </c>
    </row>
    <row r="9" spans="1:20">
      <c r="A9" s="21">
        <v>8</v>
      </c>
      <c r="B9" s="12" t="s">
        <v>11</v>
      </c>
      <c r="C9" s="16">
        <v>65321</v>
      </c>
      <c r="D9" s="16">
        <f t="shared" si="0"/>
        <v>37283.894</v>
      </c>
      <c r="E9" s="16">
        <f t="shared" si="1"/>
        <v>-28037.106</v>
      </c>
      <c r="G9" s="12" t="s">
        <v>15</v>
      </c>
      <c r="H9" s="16">
        <v>110379.064</v>
      </c>
      <c r="M9" s="12" t="s">
        <v>11</v>
      </c>
      <c r="N9" s="16">
        <v>65321</v>
      </c>
      <c r="O9" s="16">
        <v>37283.894</v>
      </c>
      <c r="P9" s="16">
        <v>-28037.106</v>
      </c>
      <c r="Q9" s="12" t="s">
        <v>49</v>
      </c>
      <c r="R9" s="16">
        <v>4415</v>
      </c>
      <c r="S9" s="16">
        <v>0</v>
      </c>
      <c r="T9" s="16">
        <v>-4415</v>
      </c>
    </row>
    <row r="10" spans="1:20">
      <c r="A10" s="21">
        <v>9</v>
      </c>
      <c r="B10" s="12" t="s">
        <v>10</v>
      </c>
      <c r="C10" s="16">
        <v>61231.33</v>
      </c>
      <c r="D10" s="16">
        <f t="shared" si="0"/>
        <v>28019.09</v>
      </c>
      <c r="E10" s="16">
        <f t="shared" si="1"/>
        <v>-33212.240000000005</v>
      </c>
      <c r="G10" s="12" t="s">
        <v>16</v>
      </c>
      <c r="H10" s="16">
        <v>16778</v>
      </c>
      <c r="M10" s="12" t="s">
        <v>10</v>
      </c>
      <c r="N10" s="16">
        <v>61231.33</v>
      </c>
      <c r="O10" s="16">
        <v>28019.09</v>
      </c>
      <c r="P10" s="16">
        <v>-33212.240000000005</v>
      </c>
      <c r="Q10" s="12" t="s">
        <v>18</v>
      </c>
      <c r="R10" s="16">
        <v>3865</v>
      </c>
      <c r="S10" s="16">
        <v>0</v>
      </c>
      <c r="T10" s="16">
        <v>-3865</v>
      </c>
    </row>
    <row r="11" spans="1:20">
      <c r="A11" s="21">
        <v>10</v>
      </c>
      <c r="B11" s="12" t="s">
        <v>51</v>
      </c>
      <c r="C11" s="16">
        <v>61097.775999999998</v>
      </c>
      <c r="D11" s="16">
        <f t="shared" si="0"/>
        <v>53788.368000000002</v>
      </c>
      <c r="E11" s="16">
        <f t="shared" si="1"/>
        <v>-7309.4079999999958</v>
      </c>
      <c r="G11" s="12" t="s">
        <v>17</v>
      </c>
      <c r="H11" s="16">
        <v>14052.7</v>
      </c>
      <c r="M11" s="12" t="s">
        <v>51</v>
      </c>
      <c r="N11" s="16">
        <v>61097.775999999998</v>
      </c>
      <c r="O11" s="16">
        <v>53788.368000000002</v>
      </c>
      <c r="P11" s="16">
        <v>-7309.4079999999958</v>
      </c>
      <c r="Q11" s="12" t="s">
        <v>54</v>
      </c>
      <c r="R11" s="16">
        <v>2247</v>
      </c>
      <c r="S11" s="16">
        <v>2591</v>
      </c>
      <c r="T11" s="16">
        <v>344</v>
      </c>
    </row>
    <row r="12" spans="1:20">
      <c r="A12" s="21">
        <v>11</v>
      </c>
      <c r="B12" s="12" t="s">
        <v>21</v>
      </c>
      <c r="C12" s="16">
        <v>56642</v>
      </c>
      <c r="D12" s="16">
        <f t="shared" si="0"/>
        <v>35106.32</v>
      </c>
      <c r="E12" s="16">
        <f t="shared" si="1"/>
        <v>-21535.68</v>
      </c>
      <c r="G12" s="12" t="s">
        <v>18</v>
      </c>
      <c r="H12" s="16">
        <v>0</v>
      </c>
      <c r="M12" s="12" t="s">
        <v>21</v>
      </c>
      <c r="N12" s="16">
        <v>56642</v>
      </c>
      <c r="O12" s="16">
        <v>35106.32</v>
      </c>
      <c r="P12" s="16">
        <v>-21535.68</v>
      </c>
      <c r="Q12" s="12" t="s">
        <v>24</v>
      </c>
      <c r="R12" s="16">
        <v>1091</v>
      </c>
      <c r="S12" s="16">
        <v>2204</v>
      </c>
      <c r="T12" s="16">
        <v>1113</v>
      </c>
    </row>
    <row r="13" spans="1:20">
      <c r="A13" s="21">
        <v>12</v>
      </c>
      <c r="B13" s="12" t="s">
        <v>14</v>
      </c>
      <c r="C13" s="16">
        <v>47758</v>
      </c>
      <c r="D13" s="16">
        <f t="shared" si="0"/>
        <v>95223.3</v>
      </c>
      <c r="E13" s="16">
        <f t="shared" si="1"/>
        <v>47465.3</v>
      </c>
      <c r="G13" s="12" t="s">
        <v>19</v>
      </c>
      <c r="H13" s="16">
        <v>56252</v>
      </c>
      <c r="M13" s="12" t="s">
        <v>14</v>
      </c>
      <c r="N13" s="16">
        <v>47758</v>
      </c>
      <c r="O13" s="16">
        <v>95223.3</v>
      </c>
      <c r="P13" s="16">
        <v>47465.3</v>
      </c>
      <c r="Q13" s="12" t="s">
        <v>33</v>
      </c>
      <c r="R13" s="16">
        <v>371</v>
      </c>
      <c r="S13" s="16">
        <v>32</v>
      </c>
      <c r="T13" s="16">
        <v>-339</v>
      </c>
    </row>
    <row r="14" spans="1:20">
      <c r="A14" s="21">
        <v>13</v>
      </c>
      <c r="B14" s="12" t="s">
        <v>53</v>
      </c>
      <c r="C14" s="16">
        <v>47003</v>
      </c>
      <c r="D14" s="16">
        <f t="shared" si="0"/>
        <v>45355.8</v>
      </c>
      <c r="E14" s="16">
        <f t="shared" si="1"/>
        <v>-1647.1999999999971</v>
      </c>
      <c r="G14" s="12" t="s">
        <v>20</v>
      </c>
      <c r="H14" s="16">
        <v>0</v>
      </c>
      <c r="M14" s="12" t="s">
        <v>53</v>
      </c>
      <c r="N14" s="16">
        <v>47003</v>
      </c>
      <c r="O14" s="16">
        <v>45355.8</v>
      </c>
      <c r="P14" s="16">
        <v>-1647.1999999999971</v>
      </c>
      <c r="Q14" s="12" t="s">
        <v>20</v>
      </c>
      <c r="R14" s="16">
        <v>0</v>
      </c>
      <c r="S14" s="16">
        <v>0</v>
      </c>
      <c r="T14" s="16">
        <v>0</v>
      </c>
    </row>
    <row r="15" spans="1:20">
      <c r="A15" s="21">
        <v>14</v>
      </c>
      <c r="B15" s="12" t="s">
        <v>35</v>
      </c>
      <c r="C15" s="16">
        <v>45566</v>
      </c>
      <c r="D15" s="16">
        <f t="shared" si="0"/>
        <v>48430</v>
      </c>
      <c r="E15" s="16">
        <f t="shared" si="1"/>
        <v>2864</v>
      </c>
      <c r="G15" s="12" t="s">
        <v>21</v>
      </c>
      <c r="H15" s="16">
        <v>35106.32</v>
      </c>
      <c r="M15" s="12" t="s">
        <v>35</v>
      </c>
      <c r="N15" s="16">
        <v>45566</v>
      </c>
      <c r="O15" s="16">
        <v>48430</v>
      </c>
      <c r="P15" s="16">
        <v>2864</v>
      </c>
      <c r="Q15" s="12" t="s">
        <v>23</v>
      </c>
      <c r="R15" s="16">
        <v>0</v>
      </c>
      <c r="S15" s="16">
        <v>0</v>
      </c>
      <c r="T15" s="16">
        <v>0</v>
      </c>
    </row>
    <row r="16" spans="1:20">
      <c r="A16" s="21">
        <v>15</v>
      </c>
      <c r="B16" s="12" t="s">
        <v>38</v>
      </c>
      <c r="C16" s="16">
        <v>43008</v>
      </c>
      <c r="D16" s="16">
        <f t="shared" si="0"/>
        <v>45249</v>
      </c>
      <c r="E16" s="16">
        <f t="shared" si="1"/>
        <v>2241</v>
      </c>
      <c r="G16" s="12" t="s">
        <v>22</v>
      </c>
      <c r="H16" s="16">
        <v>25027</v>
      </c>
      <c r="M16" s="12" t="s">
        <v>38</v>
      </c>
      <c r="N16" s="16">
        <v>43008</v>
      </c>
      <c r="O16" s="16">
        <v>45249</v>
      </c>
      <c r="P16" s="16">
        <v>2241</v>
      </c>
      <c r="Q16" s="12" t="s">
        <v>26</v>
      </c>
      <c r="R16" s="16">
        <v>0</v>
      </c>
      <c r="S16" s="16">
        <v>0</v>
      </c>
      <c r="T16" s="16">
        <v>0</v>
      </c>
    </row>
    <row r="17" spans="1:20">
      <c r="A17" s="21">
        <v>16</v>
      </c>
      <c r="B17" s="12" t="s">
        <v>31</v>
      </c>
      <c r="C17" s="16">
        <v>41207</v>
      </c>
      <c r="D17" s="16">
        <f t="shared" si="0"/>
        <v>13832</v>
      </c>
      <c r="E17" s="16">
        <f t="shared" si="1"/>
        <v>-27375</v>
      </c>
      <c r="G17" s="12" t="s">
        <v>23</v>
      </c>
      <c r="H17" s="16">
        <v>0</v>
      </c>
      <c r="M17" s="12" t="s">
        <v>31</v>
      </c>
      <c r="N17" s="16">
        <v>41207</v>
      </c>
      <c r="O17" s="16">
        <v>13832</v>
      </c>
      <c r="P17" s="16">
        <v>-27375</v>
      </c>
      <c r="Q17" s="12" t="s">
        <v>27</v>
      </c>
      <c r="R17" s="16">
        <v>0</v>
      </c>
      <c r="S17" s="16">
        <v>9025</v>
      </c>
      <c r="T17" s="16">
        <v>9025</v>
      </c>
    </row>
    <row r="18" spans="1:20">
      <c r="A18" s="21">
        <v>17</v>
      </c>
      <c r="B18" s="12" t="s">
        <v>52</v>
      </c>
      <c r="C18" s="16">
        <v>35882</v>
      </c>
      <c r="D18" s="16">
        <f t="shared" si="0"/>
        <v>38572</v>
      </c>
      <c r="E18" s="16">
        <f t="shared" si="1"/>
        <v>2690</v>
      </c>
      <c r="G18" s="12" t="s">
        <v>24</v>
      </c>
      <c r="H18" s="16">
        <v>2204</v>
      </c>
      <c r="M18" s="12" t="s">
        <v>52</v>
      </c>
      <c r="N18" s="16">
        <v>35882</v>
      </c>
      <c r="O18" s="16">
        <v>38572</v>
      </c>
      <c r="P18" s="16">
        <v>2690</v>
      </c>
      <c r="Q18" s="12" t="s">
        <v>28</v>
      </c>
      <c r="R18" s="16">
        <v>0</v>
      </c>
      <c r="S18" s="16">
        <v>0</v>
      </c>
      <c r="T18" s="16">
        <v>0</v>
      </c>
    </row>
    <row r="19" spans="1:20">
      <c r="A19" s="21">
        <v>18</v>
      </c>
      <c r="B19" s="12" t="s">
        <v>41</v>
      </c>
      <c r="C19" s="16">
        <v>35717.525000000001</v>
      </c>
      <c r="D19" s="16">
        <f t="shared" si="0"/>
        <v>95834.547399999996</v>
      </c>
      <c r="E19" s="16">
        <f t="shared" si="1"/>
        <v>60117.022399999994</v>
      </c>
      <c r="G19" s="12" t="s">
        <v>25</v>
      </c>
      <c r="H19" s="16">
        <v>20960.2</v>
      </c>
      <c r="M19" s="12" t="s">
        <v>41</v>
      </c>
      <c r="N19" s="16">
        <v>35717.525000000001</v>
      </c>
      <c r="O19" s="16">
        <v>95834.547399999996</v>
      </c>
      <c r="P19" s="16">
        <v>60117.022399999994</v>
      </c>
      <c r="Q19" s="12" t="s">
        <v>32</v>
      </c>
      <c r="R19" s="16">
        <v>0</v>
      </c>
      <c r="S19" s="16">
        <v>0</v>
      </c>
      <c r="T19" s="16">
        <v>0</v>
      </c>
    </row>
    <row r="20" spans="1:20">
      <c r="A20" s="21">
        <v>19</v>
      </c>
      <c r="B20" s="12" t="s">
        <v>13</v>
      </c>
      <c r="C20" s="16">
        <v>32306</v>
      </c>
      <c r="D20" s="16">
        <f t="shared" si="0"/>
        <v>32234</v>
      </c>
      <c r="E20" s="16">
        <f t="shared" si="1"/>
        <v>-72</v>
      </c>
      <c r="G20" s="12" t="s">
        <v>26</v>
      </c>
      <c r="H20" s="16">
        <v>0</v>
      </c>
      <c r="M20" s="12" t="s">
        <v>13</v>
      </c>
      <c r="N20" s="16">
        <v>32306</v>
      </c>
      <c r="O20" s="16">
        <v>32234</v>
      </c>
      <c r="P20" s="16">
        <v>-72</v>
      </c>
      <c r="Q20" s="12" t="s">
        <v>36</v>
      </c>
      <c r="R20" s="16">
        <v>0</v>
      </c>
      <c r="S20" s="16">
        <v>0</v>
      </c>
      <c r="T20" s="16">
        <v>0</v>
      </c>
    </row>
    <row r="21" spans="1:20">
      <c r="A21" s="21">
        <v>20</v>
      </c>
      <c r="B21" s="12" t="s">
        <v>50</v>
      </c>
      <c r="C21" s="16">
        <v>29694</v>
      </c>
      <c r="D21" s="16">
        <f t="shared" si="0"/>
        <v>30516</v>
      </c>
      <c r="E21" s="16">
        <f t="shared" si="1"/>
        <v>822</v>
      </c>
      <c r="G21" s="12" t="s">
        <v>27</v>
      </c>
      <c r="H21" s="16">
        <v>9025</v>
      </c>
      <c r="M21" s="12" t="s">
        <v>50</v>
      </c>
      <c r="N21" s="16">
        <v>29694</v>
      </c>
      <c r="O21" s="16">
        <v>30516</v>
      </c>
      <c r="P21" s="16">
        <v>822</v>
      </c>
      <c r="Q21" s="12" t="s">
        <v>37</v>
      </c>
      <c r="R21" s="16">
        <v>0</v>
      </c>
      <c r="S21" s="16">
        <v>0</v>
      </c>
      <c r="T21" s="16">
        <v>0</v>
      </c>
    </row>
    <row r="22" spans="1:20">
      <c r="A22" s="21">
        <v>21</v>
      </c>
      <c r="B22" s="12" t="s">
        <v>46</v>
      </c>
      <c r="C22" s="16">
        <v>25472.311000000002</v>
      </c>
      <c r="D22" s="16">
        <f t="shared" si="0"/>
        <v>26438.400000000001</v>
      </c>
      <c r="E22" s="16">
        <f t="shared" si="1"/>
        <v>966.08899999999994</v>
      </c>
      <c r="G22" s="12" t="s">
        <v>28</v>
      </c>
      <c r="H22" s="16">
        <v>0</v>
      </c>
      <c r="M22" s="12" t="s">
        <v>46</v>
      </c>
      <c r="N22" s="16">
        <v>25472.311000000002</v>
      </c>
      <c r="O22" s="16">
        <v>26438.400000000001</v>
      </c>
      <c r="P22" s="16">
        <v>966.08899999999994</v>
      </c>
      <c r="Q22" s="12" t="s">
        <v>40</v>
      </c>
      <c r="R22" s="16">
        <v>0</v>
      </c>
      <c r="S22" s="16">
        <v>0</v>
      </c>
      <c r="T22" s="16">
        <v>0</v>
      </c>
    </row>
    <row r="23" spans="1:20">
      <c r="A23" s="21">
        <v>22</v>
      </c>
      <c r="B23" s="12" t="s">
        <v>25</v>
      </c>
      <c r="C23" s="16">
        <v>24832.799999999999</v>
      </c>
      <c r="D23" s="16">
        <f t="shared" si="0"/>
        <v>20960.2</v>
      </c>
      <c r="E23" s="16">
        <f t="shared" si="1"/>
        <v>-3872.5999999999985</v>
      </c>
      <c r="G23" s="12" t="s">
        <v>29</v>
      </c>
      <c r="H23" s="16">
        <v>35495</v>
      </c>
      <c r="M23" s="12" t="s">
        <v>25</v>
      </c>
      <c r="N23" s="16">
        <v>24832.799999999999</v>
      </c>
      <c r="O23" s="16">
        <v>20960.2</v>
      </c>
      <c r="P23" s="16">
        <v>-3872.5999999999985</v>
      </c>
      <c r="Q23" s="12" t="s">
        <v>44</v>
      </c>
      <c r="R23" s="16">
        <v>0</v>
      </c>
      <c r="S23" s="16">
        <v>0</v>
      </c>
      <c r="T23" s="16">
        <v>0</v>
      </c>
    </row>
    <row r="24" spans="1:20">
      <c r="A24" s="21">
        <v>23</v>
      </c>
      <c r="B24" s="12" t="s">
        <v>19</v>
      </c>
      <c r="C24" s="16">
        <v>22905</v>
      </c>
      <c r="D24" s="16">
        <f t="shared" si="0"/>
        <v>56252</v>
      </c>
      <c r="E24" s="16">
        <f t="shared" si="1"/>
        <v>33347</v>
      </c>
      <c r="G24" s="12" t="s">
        <v>30</v>
      </c>
      <c r="H24" s="16">
        <v>131917.48800000001</v>
      </c>
      <c r="M24" s="12" t="s">
        <v>19</v>
      </c>
      <c r="N24" s="16">
        <v>22905</v>
      </c>
      <c r="O24" s="16">
        <v>56252</v>
      </c>
      <c r="P24" s="16">
        <v>33347</v>
      </c>
    </row>
    <row r="25" spans="1:20">
      <c r="A25" s="21">
        <v>24</v>
      </c>
      <c r="B25" s="12" t="s">
        <v>22</v>
      </c>
      <c r="C25" s="16">
        <v>22283</v>
      </c>
      <c r="D25" s="16">
        <f t="shared" si="0"/>
        <v>25027</v>
      </c>
      <c r="E25" s="16">
        <f t="shared" si="1"/>
        <v>2744</v>
      </c>
      <c r="G25" s="12" t="s">
        <v>31</v>
      </c>
      <c r="H25" s="16">
        <v>13832</v>
      </c>
      <c r="M25" s="12" t="s">
        <v>22</v>
      </c>
      <c r="N25" s="16">
        <v>22283</v>
      </c>
      <c r="O25" s="16">
        <v>25027</v>
      </c>
      <c r="P25" s="16">
        <v>2744</v>
      </c>
    </row>
    <row r="26" spans="1:20">
      <c r="A26" s="21">
        <v>25</v>
      </c>
      <c r="B26" s="12" t="s">
        <v>29</v>
      </c>
      <c r="C26" s="16">
        <v>21668</v>
      </c>
      <c r="D26" s="16">
        <f t="shared" si="0"/>
        <v>35495</v>
      </c>
      <c r="E26" s="16">
        <f t="shared" si="1"/>
        <v>13827</v>
      </c>
      <c r="G26" s="12" t="s">
        <v>32</v>
      </c>
      <c r="H26" s="16">
        <v>0</v>
      </c>
      <c r="M26" s="12" t="s">
        <v>29</v>
      </c>
      <c r="N26" s="16">
        <v>21668</v>
      </c>
      <c r="O26" s="16">
        <v>35495</v>
      </c>
      <c r="P26" s="16">
        <v>13827</v>
      </c>
    </row>
    <row r="27" spans="1:20">
      <c r="A27" s="21">
        <v>26</v>
      </c>
      <c r="B27" s="12" t="s">
        <v>34</v>
      </c>
      <c r="C27" s="16">
        <v>20736</v>
      </c>
      <c r="D27" s="16">
        <f t="shared" si="0"/>
        <v>18416</v>
      </c>
      <c r="E27" s="16">
        <f t="shared" si="1"/>
        <v>-2320</v>
      </c>
      <c r="G27" s="12" t="s">
        <v>33</v>
      </c>
      <c r="H27" s="16">
        <v>32</v>
      </c>
    </row>
    <row r="28" spans="1:20">
      <c r="A28" s="21">
        <v>27</v>
      </c>
      <c r="B28" s="12" t="s">
        <v>43</v>
      </c>
      <c r="C28" s="16">
        <v>19037</v>
      </c>
      <c r="D28" s="16">
        <f t="shared" si="0"/>
        <v>13734</v>
      </c>
      <c r="E28" s="16">
        <f t="shared" si="1"/>
        <v>-5303</v>
      </c>
      <c r="G28" s="12" t="s">
        <v>34</v>
      </c>
      <c r="H28" s="16">
        <v>18416</v>
      </c>
    </row>
    <row r="29" spans="1:20">
      <c r="A29" s="21">
        <v>28</v>
      </c>
      <c r="B29" s="12" t="s">
        <v>16</v>
      </c>
      <c r="C29" s="16">
        <v>18597</v>
      </c>
      <c r="D29" s="16">
        <f t="shared" si="0"/>
        <v>16778</v>
      </c>
      <c r="E29" s="16">
        <f t="shared" si="1"/>
        <v>-1819</v>
      </c>
      <c r="G29" s="12" t="s">
        <v>35</v>
      </c>
      <c r="H29" s="16">
        <v>48430</v>
      </c>
    </row>
    <row r="30" spans="1:20">
      <c r="A30" s="21">
        <v>29</v>
      </c>
      <c r="B30" s="12" t="s">
        <v>12</v>
      </c>
      <c r="C30" s="16">
        <v>14508.87</v>
      </c>
      <c r="D30" s="16">
        <f t="shared" si="0"/>
        <v>14762.65</v>
      </c>
      <c r="E30" s="16">
        <f t="shared" si="1"/>
        <v>253.77999999999884</v>
      </c>
      <c r="G30" s="12" t="s">
        <v>36</v>
      </c>
      <c r="H30" s="16">
        <v>0</v>
      </c>
    </row>
    <row r="31" spans="1:20">
      <c r="A31" s="21">
        <v>30</v>
      </c>
      <c r="B31" s="12" t="s">
        <v>17</v>
      </c>
      <c r="C31" s="16">
        <v>12033.84</v>
      </c>
      <c r="D31" s="16">
        <f t="shared" si="0"/>
        <v>14052.7</v>
      </c>
      <c r="E31" s="16">
        <f t="shared" si="1"/>
        <v>2018.8600000000006</v>
      </c>
      <c r="G31" s="12" t="s">
        <v>37</v>
      </c>
      <c r="H31" s="16">
        <v>0</v>
      </c>
    </row>
    <row r="32" spans="1:20">
      <c r="A32" s="21">
        <v>31</v>
      </c>
      <c r="B32" s="12" t="s">
        <v>39</v>
      </c>
      <c r="C32" s="16">
        <v>7419</v>
      </c>
      <c r="D32" s="16">
        <f t="shared" si="0"/>
        <v>2680</v>
      </c>
      <c r="E32" s="16">
        <f t="shared" si="1"/>
        <v>-4739</v>
      </c>
      <c r="G32" s="12" t="s">
        <v>38</v>
      </c>
      <c r="H32" s="16">
        <v>45249</v>
      </c>
    </row>
    <row r="33" spans="1:8">
      <c r="A33" s="21">
        <v>32</v>
      </c>
      <c r="B33" s="12" t="s">
        <v>48</v>
      </c>
      <c r="C33" s="16">
        <v>6830</v>
      </c>
      <c r="D33" s="16">
        <f t="shared" si="0"/>
        <v>6124</v>
      </c>
      <c r="E33" s="16">
        <f t="shared" si="1"/>
        <v>-706</v>
      </c>
      <c r="G33" s="12" t="s">
        <v>39</v>
      </c>
      <c r="H33" s="16">
        <v>2680</v>
      </c>
    </row>
    <row r="34" spans="1:8">
      <c r="A34" s="21">
        <v>33</v>
      </c>
      <c r="B34" s="12" t="s">
        <v>49</v>
      </c>
      <c r="C34" s="16">
        <v>4415</v>
      </c>
      <c r="D34" s="16">
        <f t="shared" si="0"/>
        <v>0</v>
      </c>
      <c r="E34" s="16">
        <f t="shared" si="1"/>
        <v>-4415</v>
      </c>
      <c r="G34" s="12" t="s">
        <v>40</v>
      </c>
      <c r="H34" s="16">
        <v>0</v>
      </c>
    </row>
    <row r="35" spans="1:8">
      <c r="A35" s="21">
        <v>34</v>
      </c>
      <c r="B35" s="12" t="s">
        <v>18</v>
      </c>
      <c r="C35" s="16">
        <v>3865</v>
      </c>
      <c r="D35" s="16">
        <f t="shared" si="0"/>
        <v>0</v>
      </c>
      <c r="E35" s="16">
        <f t="shared" si="1"/>
        <v>-3865</v>
      </c>
      <c r="G35" s="12" t="s">
        <v>41</v>
      </c>
      <c r="H35" s="16">
        <v>95834.547399999996</v>
      </c>
    </row>
    <row r="36" spans="1:8">
      <c r="A36" s="21">
        <v>35</v>
      </c>
      <c r="B36" s="12" t="s">
        <v>54</v>
      </c>
      <c r="C36" s="16">
        <v>2247</v>
      </c>
      <c r="D36" s="16">
        <f t="shared" si="0"/>
        <v>2591</v>
      </c>
      <c r="E36" s="16">
        <f t="shared" si="1"/>
        <v>344</v>
      </c>
      <c r="G36" s="12" t="s">
        <v>42</v>
      </c>
      <c r="H36" s="16">
        <v>146015.891</v>
      </c>
    </row>
    <row r="37" spans="1:8">
      <c r="A37" s="21">
        <v>36</v>
      </c>
      <c r="B37" s="12" t="s">
        <v>24</v>
      </c>
      <c r="C37" s="16">
        <v>1091</v>
      </c>
      <c r="D37" s="16">
        <f t="shared" si="0"/>
        <v>2204</v>
      </c>
      <c r="E37" s="16">
        <f t="shared" si="1"/>
        <v>1113</v>
      </c>
      <c r="G37" s="12" t="s">
        <v>43</v>
      </c>
      <c r="H37" s="16">
        <v>13734</v>
      </c>
    </row>
    <row r="38" spans="1:8">
      <c r="A38" s="21">
        <v>37</v>
      </c>
      <c r="B38" s="12" t="s">
        <v>33</v>
      </c>
      <c r="C38" s="16">
        <v>371</v>
      </c>
      <c r="D38" s="16">
        <f t="shared" si="0"/>
        <v>32</v>
      </c>
      <c r="E38" s="16">
        <f t="shared" si="1"/>
        <v>-339</v>
      </c>
      <c r="G38" s="12" t="s">
        <v>44</v>
      </c>
      <c r="H38" s="16">
        <v>0</v>
      </c>
    </row>
    <row r="39" spans="1:8">
      <c r="A39" s="21">
        <v>38</v>
      </c>
      <c r="B39" s="12" t="s">
        <v>20</v>
      </c>
      <c r="C39" s="16">
        <v>0</v>
      </c>
      <c r="D39" s="16">
        <f t="shared" si="0"/>
        <v>0</v>
      </c>
      <c r="E39" s="16">
        <f t="shared" si="1"/>
        <v>0</v>
      </c>
      <c r="G39" s="12" t="s">
        <v>45</v>
      </c>
      <c r="H39" s="16">
        <v>132029.47</v>
      </c>
    </row>
    <row r="40" spans="1:8">
      <c r="A40" s="21">
        <v>39</v>
      </c>
      <c r="B40" s="12" t="s">
        <v>23</v>
      </c>
      <c r="C40" s="16">
        <v>0</v>
      </c>
      <c r="D40" s="16">
        <f t="shared" si="0"/>
        <v>0</v>
      </c>
      <c r="E40" s="16">
        <f t="shared" si="1"/>
        <v>0</v>
      </c>
      <c r="G40" s="12" t="s">
        <v>46</v>
      </c>
      <c r="H40" s="16">
        <v>26438.400000000001</v>
      </c>
    </row>
    <row r="41" spans="1:8">
      <c r="A41" s="21">
        <v>40</v>
      </c>
      <c r="B41" s="12" t="s">
        <v>26</v>
      </c>
      <c r="C41" s="16">
        <v>0</v>
      </c>
      <c r="D41" s="16">
        <f t="shared" si="0"/>
        <v>0</v>
      </c>
      <c r="E41" s="16">
        <f t="shared" si="1"/>
        <v>0</v>
      </c>
      <c r="G41" s="12" t="s">
        <v>47</v>
      </c>
      <c r="H41" s="16">
        <v>144831.08499999999</v>
      </c>
    </row>
    <row r="42" spans="1:8">
      <c r="A42" s="21">
        <v>41</v>
      </c>
      <c r="B42" s="12" t="s">
        <v>27</v>
      </c>
      <c r="C42" s="16">
        <v>0</v>
      </c>
      <c r="D42" s="16">
        <f t="shared" si="0"/>
        <v>9025</v>
      </c>
      <c r="E42" s="16">
        <f t="shared" si="1"/>
        <v>9025</v>
      </c>
      <c r="G42" s="12" t="s">
        <v>48</v>
      </c>
      <c r="H42" s="16">
        <v>6124</v>
      </c>
    </row>
    <row r="43" spans="1:8">
      <c r="A43" s="21">
        <v>42</v>
      </c>
      <c r="B43" s="12" t="s">
        <v>28</v>
      </c>
      <c r="C43" s="16">
        <v>0</v>
      </c>
      <c r="D43" s="16">
        <f t="shared" si="0"/>
        <v>0</v>
      </c>
      <c r="E43" s="16">
        <f t="shared" si="1"/>
        <v>0</v>
      </c>
      <c r="G43" s="12" t="s">
        <v>49</v>
      </c>
      <c r="H43" s="16">
        <v>0</v>
      </c>
    </row>
    <row r="44" spans="1:8">
      <c r="A44" s="21">
        <v>43</v>
      </c>
      <c r="B44" s="12" t="s">
        <v>32</v>
      </c>
      <c r="C44" s="16">
        <v>0</v>
      </c>
      <c r="D44" s="16">
        <f t="shared" si="0"/>
        <v>0</v>
      </c>
      <c r="E44" s="16">
        <f t="shared" si="1"/>
        <v>0</v>
      </c>
      <c r="G44" s="12" t="s">
        <v>50</v>
      </c>
      <c r="H44" s="16">
        <v>30516</v>
      </c>
    </row>
    <row r="45" spans="1:8">
      <c r="A45" s="21">
        <v>44</v>
      </c>
      <c r="B45" s="12" t="s">
        <v>36</v>
      </c>
      <c r="C45" s="16">
        <v>0</v>
      </c>
      <c r="D45" s="16">
        <f t="shared" si="0"/>
        <v>0</v>
      </c>
      <c r="E45" s="16">
        <f t="shared" si="1"/>
        <v>0</v>
      </c>
      <c r="G45" s="12" t="s">
        <v>51</v>
      </c>
      <c r="H45" s="16">
        <v>53788.368000000002</v>
      </c>
    </row>
    <row r="46" spans="1:8">
      <c r="A46" s="21">
        <v>45</v>
      </c>
      <c r="B46" s="12" t="s">
        <v>37</v>
      </c>
      <c r="C46" s="16">
        <v>0</v>
      </c>
      <c r="D46" s="16">
        <f t="shared" si="0"/>
        <v>0</v>
      </c>
      <c r="E46" s="16">
        <f t="shared" si="1"/>
        <v>0</v>
      </c>
      <c r="G46" s="12" t="s">
        <v>52</v>
      </c>
      <c r="H46" s="16">
        <v>38572</v>
      </c>
    </row>
    <row r="47" spans="1:8">
      <c r="A47" s="21">
        <v>46</v>
      </c>
      <c r="B47" s="12" t="s">
        <v>40</v>
      </c>
      <c r="C47" s="16">
        <v>0</v>
      </c>
      <c r="D47" s="16">
        <f t="shared" si="0"/>
        <v>0</v>
      </c>
      <c r="E47" s="16">
        <f t="shared" si="1"/>
        <v>0</v>
      </c>
      <c r="G47" s="12" t="s">
        <v>53</v>
      </c>
      <c r="H47" s="16">
        <v>45355.8</v>
      </c>
    </row>
    <row r="48" spans="1:8">
      <c r="A48" s="21">
        <v>47</v>
      </c>
      <c r="B48" s="12" t="s">
        <v>44</v>
      </c>
      <c r="C48" s="16">
        <v>0</v>
      </c>
      <c r="D48" s="16">
        <f t="shared" si="0"/>
        <v>0</v>
      </c>
      <c r="E48" s="16">
        <f t="shared" si="1"/>
        <v>0</v>
      </c>
      <c r="G48" s="13" t="s">
        <v>54</v>
      </c>
      <c r="H48" s="16">
        <v>2591</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workbookViewId="0">
      <selection activeCell="M2" sqref="M2:P8"/>
    </sheetView>
  </sheetViews>
  <sheetFormatPr defaultRowHeight="17.399999999999999"/>
  <cols>
    <col min="2" max="2" width="8.88671875" style="41"/>
    <col min="3" max="3" width="10.109375" customWidth="1"/>
    <col min="4" max="4" width="10.109375" style="15" customWidth="1"/>
    <col min="5" max="5" width="8.88671875" style="16"/>
    <col min="13" max="13" width="8.88671875" style="39"/>
    <col min="14" max="15" width="9.77734375" customWidth="1"/>
  </cols>
  <sheetData>
    <row r="1" spans="1:16">
      <c r="B1" s="38"/>
      <c r="C1" s="29">
        <v>44044</v>
      </c>
      <c r="D1" s="29">
        <v>44349</v>
      </c>
      <c r="E1" s="31" t="s">
        <v>57</v>
      </c>
    </row>
    <row r="2" spans="1:16">
      <c r="A2" s="21">
        <v>1</v>
      </c>
      <c r="B2" s="39" t="s">
        <v>51</v>
      </c>
      <c r="C2" s="15">
        <v>61468</v>
      </c>
      <c r="D2" s="15">
        <f t="shared" ref="D2:D48" si="0">INDEX(ttable2,MATCH(B2,ttable1,0),2)</f>
        <v>62449</v>
      </c>
      <c r="E2" s="16">
        <f>D2-C2</f>
        <v>981</v>
      </c>
      <c r="H2" s="11" t="s">
        <v>8</v>
      </c>
      <c r="I2" s="4">
        <v>6378</v>
      </c>
      <c r="N2" s="44">
        <v>44044</v>
      </c>
      <c r="O2" s="44">
        <v>44349</v>
      </c>
      <c r="P2" s="43" t="s">
        <v>57</v>
      </c>
    </row>
    <row r="3" spans="1:16">
      <c r="A3" s="21">
        <v>2</v>
      </c>
      <c r="B3" s="40" t="s">
        <v>12</v>
      </c>
      <c r="C3" s="16">
        <v>35779</v>
      </c>
      <c r="D3" s="15">
        <f t="shared" si="0"/>
        <v>11837</v>
      </c>
      <c r="E3" s="16">
        <f>D3-C3</f>
        <v>-23942</v>
      </c>
      <c r="H3" s="12" t="s">
        <v>9</v>
      </c>
      <c r="I3" s="6">
        <v>0</v>
      </c>
      <c r="M3" s="39" t="s">
        <v>51</v>
      </c>
      <c r="N3" s="15">
        <v>61468</v>
      </c>
      <c r="O3" s="15">
        <v>62449</v>
      </c>
      <c r="P3" s="15">
        <v>981</v>
      </c>
    </row>
    <row r="4" spans="1:16">
      <c r="A4" s="21">
        <v>3</v>
      </c>
      <c r="B4" s="40" t="s">
        <v>53</v>
      </c>
      <c r="C4" s="16">
        <v>27886</v>
      </c>
      <c r="D4" s="15">
        <f t="shared" si="0"/>
        <v>30445</v>
      </c>
      <c r="E4" s="16">
        <f t="shared" ref="E4:E48" si="1">D4-C4</f>
        <v>2559</v>
      </c>
      <c r="H4" s="12" t="s">
        <v>10</v>
      </c>
      <c r="I4" s="6">
        <v>16525</v>
      </c>
      <c r="M4" s="39" t="s">
        <v>12</v>
      </c>
      <c r="N4" s="15">
        <v>35779</v>
      </c>
      <c r="O4" s="15">
        <v>11837</v>
      </c>
      <c r="P4" s="15">
        <v>-23942</v>
      </c>
    </row>
    <row r="5" spans="1:16">
      <c r="A5" s="21">
        <v>4</v>
      </c>
      <c r="B5" s="40" t="s">
        <v>10</v>
      </c>
      <c r="C5" s="16">
        <v>19075</v>
      </c>
      <c r="D5" s="15">
        <f t="shared" si="0"/>
        <v>16525</v>
      </c>
      <c r="E5" s="16">
        <f t="shared" si="1"/>
        <v>-2550</v>
      </c>
      <c r="H5" s="12" t="s">
        <v>11</v>
      </c>
      <c r="I5" s="6">
        <v>0</v>
      </c>
      <c r="M5" s="39" t="s">
        <v>53</v>
      </c>
      <c r="N5" s="15">
        <v>27886</v>
      </c>
      <c r="O5" s="15">
        <v>30445</v>
      </c>
      <c r="P5" s="15">
        <v>2559</v>
      </c>
    </row>
    <row r="6" spans="1:16">
      <c r="A6" s="21">
        <v>5</v>
      </c>
      <c r="B6" s="40" t="s">
        <v>14</v>
      </c>
      <c r="C6" s="16">
        <v>9032</v>
      </c>
      <c r="D6" s="15">
        <f t="shared" si="0"/>
        <v>4551</v>
      </c>
      <c r="E6" s="16">
        <f t="shared" si="1"/>
        <v>-4481</v>
      </c>
      <c r="H6" s="12" t="s">
        <v>12</v>
      </c>
      <c r="I6" s="6">
        <v>11837</v>
      </c>
      <c r="M6" s="39" t="s">
        <v>10</v>
      </c>
      <c r="N6" s="15">
        <v>19075</v>
      </c>
      <c r="O6" s="15">
        <v>16525</v>
      </c>
      <c r="P6" s="15">
        <v>-2550</v>
      </c>
    </row>
    <row r="7" spans="1:16">
      <c r="A7" s="21">
        <v>6</v>
      </c>
      <c r="B7" s="40" t="s">
        <v>8</v>
      </c>
      <c r="C7" s="16">
        <v>4062</v>
      </c>
      <c r="D7" s="15">
        <f t="shared" si="0"/>
        <v>6378</v>
      </c>
      <c r="E7" s="16">
        <f t="shared" si="1"/>
        <v>2316</v>
      </c>
      <c r="H7" s="12" t="s">
        <v>13</v>
      </c>
      <c r="I7" s="6">
        <v>0</v>
      </c>
      <c r="M7" s="39" t="s">
        <v>14</v>
      </c>
      <c r="N7" s="15">
        <v>9032</v>
      </c>
      <c r="O7" s="15">
        <v>4551</v>
      </c>
      <c r="P7" s="15">
        <v>-4481</v>
      </c>
    </row>
    <row r="8" spans="1:16">
      <c r="A8" s="21">
        <v>8</v>
      </c>
      <c r="B8" s="38" t="s">
        <v>9</v>
      </c>
      <c r="C8" s="15">
        <v>0</v>
      </c>
      <c r="D8" s="15">
        <f t="shared" si="0"/>
        <v>0</v>
      </c>
      <c r="E8" s="16">
        <f t="shared" si="1"/>
        <v>0</v>
      </c>
      <c r="H8" s="12" t="s">
        <v>14</v>
      </c>
      <c r="I8" s="6">
        <v>4551</v>
      </c>
      <c r="M8" s="39" t="s">
        <v>8</v>
      </c>
      <c r="N8" s="15">
        <v>4062</v>
      </c>
      <c r="O8" s="15">
        <v>6378</v>
      </c>
      <c r="P8" s="15">
        <v>2316</v>
      </c>
    </row>
    <row r="9" spans="1:16">
      <c r="A9" s="21">
        <v>9</v>
      </c>
      <c r="B9" s="38" t="s">
        <v>11</v>
      </c>
      <c r="C9" s="15">
        <v>0</v>
      </c>
      <c r="D9" s="15">
        <f t="shared" si="0"/>
        <v>0</v>
      </c>
      <c r="E9" s="16">
        <f t="shared" si="1"/>
        <v>0</v>
      </c>
      <c r="H9" s="12" t="s">
        <v>15</v>
      </c>
      <c r="I9" s="6">
        <v>0</v>
      </c>
    </row>
    <row r="10" spans="1:16">
      <c r="A10" s="21">
        <v>10</v>
      </c>
      <c r="B10" s="38" t="s">
        <v>13</v>
      </c>
      <c r="C10" s="15">
        <v>0</v>
      </c>
      <c r="D10" s="15">
        <f t="shared" si="0"/>
        <v>0</v>
      </c>
      <c r="E10" s="16">
        <f t="shared" si="1"/>
        <v>0</v>
      </c>
      <c r="H10" s="12" t="s">
        <v>16</v>
      </c>
      <c r="I10" s="6">
        <v>0</v>
      </c>
    </row>
    <row r="11" spans="1:16">
      <c r="A11" s="21">
        <v>11</v>
      </c>
      <c r="B11" s="38" t="s">
        <v>15</v>
      </c>
      <c r="C11" s="15">
        <v>0</v>
      </c>
      <c r="D11" s="15">
        <f t="shared" si="0"/>
        <v>0</v>
      </c>
      <c r="E11" s="16">
        <f t="shared" si="1"/>
        <v>0</v>
      </c>
      <c r="H11" s="12" t="s">
        <v>17</v>
      </c>
      <c r="I11" s="6">
        <v>0</v>
      </c>
    </row>
    <row r="12" spans="1:16">
      <c r="A12" s="21">
        <v>12</v>
      </c>
      <c r="B12" s="38" t="s">
        <v>16</v>
      </c>
      <c r="C12" s="15">
        <v>0</v>
      </c>
      <c r="D12" s="15">
        <f t="shared" si="0"/>
        <v>0</v>
      </c>
      <c r="E12" s="16">
        <f t="shared" si="1"/>
        <v>0</v>
      </c>
      <c r="H12" s="12" t="s">
        <v>18</v>
      </c>
      <c r="I12" s="6">
        <v>0</v>
      </c>
    </row>
    <row r="13" spans="1:16">
      <c r="A13" s="21">
        <v>13</v>
      </c>
      <c r="B13" s="38" t="s">
        <v>17</v>
      </c>
      <c r="C13" s="15">
        <v>0</v>
      </c>
      <c r="D13" s="15">
        <f t="shared" si="0"/>
        <v>0</v>
      </c>
      <c r="E13" s="16">
        <f t="shared" si="1"/>
        <v>0</v>
      </c>
      <c r="H13" s="12" t="s">
        <v>19</v>
      </c>
      <c r="I13" s="6">
        <v>0</v>
      </c>
    </row>
    <row r="14" spans="1:16">
      <c r="A14" s="21">
        <v>14</v>
      </c>
      <c r="B14" s="38" t="s">
        <v>18</v>
      </c>
      <c r="C14" s="15">
        <v>0</v>
      </c>
      <c r="D14" s="15">
        <f t="shared" si="0"/>
        <v>0</v>
      </c>
      <c r="E14" s="16">
        <f t="shared" si="1"/>
        <v>0</v>
      </c>
      <c r="H14" s="12" t="s">
        <v>20</v>
      </c>
      <c r="I14" s="6">
        <v>0</v>
      </c>
    </row>
    <row r="15" spans="1:16">
      <c r="A15" s="21">
        <v>15</v>
      </c>
      <c r="B15" s="38" t="s">
        <v>19</v>
      </c>
      <c r="C15" s="15">
        <v>0</v>
      </c>
      <c r="D15" s="15">
        <f t="shared" si="0"/>
        <v>0</v>
      </c>
      <c r="E15" s="16">
        <f t="shared" si="1"/>
        <v>0</v>
      </c>
      <c r="H15" s="12" t="s">
        <v>21</v>
      </c>
      <c r="I15" s="6">
        <v>0</v>
      </c>
    </row>
    <row r="16" spans="1:16">
      <c r="A16" s="21">
        <v>16</v>
      </c>
      <c r="B16" s="38" t="s">
        <v>20</v>
      </c>
      <c r="C16" s="15">
        <v>0</v>
      </c>
      <c r="D16" s="15">
        <f t="shared" si="0"/>
        <v>0</v>
      </c>
      <c r="E16" s="16">
        <f t="shared" si="1"/>
        <v>0</v>
      </c>
      <c r="H16" s="12" t="s">
        <v>22</v>
      </c>
      <c r="I16" s="6">
        <v>0</v>
      </c>
    </row>
    <row r="17" spans="1:9">
      <c r="A17" s="21">
        <v>17</v>
      </c>
      <c r="B17" s="38" t="s">
        <v>21</v>
      </c>
      <c r="C17" s="15">
        <v>0</v>
      </c>
      <c r="D17" s="15">
        <f t="shared" si="0"/>
        <v>0</v>
      </c>
      <c r="E17" s="16">
        <f t="shared" si="1"/>
        <v>0</v>
      </c>
      <c r="H17" s="12" t="s">
        <v>23</v>
      </c>
      <c r="I17" s="6">
        <v>0</v>
      </c>
    </row>
    <row r="18" spans="1:9">
      <c r="A18" s="21">
        <v>18</v>
      </c>
      <c r="B18" s="38" t="s">
        <v>22</v>
      </c>
      <c r="C18" s="15">
        <v>0</v>
      </c>
      <c r="D18" s="15">
        <f t="shared" si="0"/>
        <v>0</v>
      </c>
      <c r="E18" s="16">
        <f t="shared" si="1"/>
        <v>0</v>
      </c>
      <c r="H18" s="12" t="s">
        <v>24</v>
      </c>
      <c r="I18" s="6">
        <v>0</v>
      </c>
    </row>
    <row r="19" spans="1:9">
      <c r="A19" s="21">
        <v>19</v>
      </c>
      <c r="B19" s="38" t="s">
        <v>23</v>
      </c>
      <c r="C19" s="15">
        <v>0</v>
      </c>
      <c r="D19" s="15">
        <f t="shared" si="0"/>
        <v>0</v>
      </c>
      <c r="E19" s="16">
        <f t="shared" si="1"/>
        <v>0</v>
      </c>
      <c r="H19" s="12" t="s">
        <v>25</v>
      </c>
      <c r="I19" s="6">
        <v>0</v>
      </c>
    </row>
    <row r="20" spans="1:9">
      <c r="A20" s="21">
        <v>20</v>
      </c>
      <c r="B20" s="38" t="s">
        <v>24</v>
      </c>
      <c r="C20" s="15">
        <v>0</v>
      </c>
      <c r="D20" s="15">
        <f t="shared" si="0"/>
        <v>0</v>
      </c>
      <c r="E20" s="16">
        <f t="shared" si="1"/>
        <v>0</v>
      </c>
      <c r="H20" s="12" t="s">
        <v>26</v>
      </c>
      <c r="I20" s="6">
        <v>0</v>
      </c>
    </row>
    <row r="21" spans="1:9">
      <c r="A21" s="21">
        <v>21</v>
      </c>
      <c r="B21" s="38" t="s">
        <v>25</v>
      </c>
      <c r="C21" s="15">
        <v>0</v>
      </c>
      <c r="D21" s="15">
        <f t="shared" si="0"/>
        <v>0</v>
      </c>
      <c r="E21" s="16">
        <f t="shared" si="1"/>
        <v>0</v>
      </c>
      <c r="H21" s="12" t="s">
        <v>27</v>
      </c>
      <c r="I21" s="6">
        <v>0</v>
      </c>
    </row>
    <row r="22" spans="1:9">
      <c r="A22" s="21">
        <v>22</v>
      </c>
      <c r="B22" s="38" t="s">
        <v>26</v>
      </c>
      <c r="C22" s="15">
        <v>0</v>
      </c>
      <c r="D22" s="15">
        <f t="shared" si="0"/>
        <v>0</v>
      </c>
      <c r="E22" s="16">
        <f t="shared" si="1"/>
        <v>0</v>
      </c>
      <c r="H22" s="12" t="s">
        <v>28</v>
      </c>
      <c r="I22" s="6">
        <v>0</v>
      </c>
    </row>
    <row r="23" spans="1:9">
      <c r="A23" s="21">
        <v>23</v>
      </c>
      <c r="B23" s="38" t="s">
        <v>27</v>
      </c>
      <c r="C23" s="15">
        <v>0</v>
      </c>
      <c r="D23" s="15">
        <f t="shared" si="0"/>
        <v>0</v>
      </c>
      <c r="E23" s="16">
        <f t="shared" si="1"/>
        <v>0</v>
      </c>
      <c r="H23" s="12" t="s">
        <v>29</v>
      </c>
      <c r="I23" s="6">
        <v>0</v>
      </c>
    </row>
    <row r="24" spans="1:9">
      <c r="A24" s="21">
        <v>24</v>
      </c>
      <c r="B24" s="38" t="s">
        <v>28</v>
      </c>
      <c r="C24" s="15">
        <v>0</v>
      </c>
      <c r="D24" s="15">
        <f t="shared" si="0"/>
        <v>0</v>
      </c>
      <c r="E24" s="16">
        <f t="shared" si="1"/>
        <v>0</v>
      </c>
      <c r="H24" s="12" t="s">
        <v>30</v>
      </c>
      <c r="I24" s="6">
        <v>0</v>
      </c>
    </row>
    <row r="25" spans="1:9">
      <c r="A25" s="21">
        <v>25</v>
      </c>
      <c r="B25" s="38" t="s">
        <v>29</v>
      </c>
      <c r="C25" s="15">
        <v>0</v>
      </c>
      <c r="D25" s="15">
        <f t="shared" si="0"/>
        <v>0</v>
      </c>
      <c r="E25" s="16">
        <f t="shared" si="1"/>
        <v>0</v>
      </c>
      <c r="H25" s="12" t="s">
        <v>31</v>
      </c>
      <c r="I25" s="6">
        <v>0</v>
      </c>
    </row>
    <row r="26" spans="1:9">
      <c r="A26" s="21">
        <v>26</v>
      </c>
      <c r="B26" s="38" t="s">
        <v>30</v>
      </c>
      <c r="C26" s="15">
        <v>0</v>
      </c>
      <c r="D26" s="15">
        <f t="shared" si="0"/>
        <v>0</v>
      </c>
      <c r="E26" s="16">
        <f t="shared" si="1"/>
        <v>0</v>
      </c>
      <c r="H26" s="12" t="s">
        <v>32</v>
      </c>
      <c r="I26" s="6">
        <v>0</v>
      </c>
    </row>
    <row r="27" spans="1:9">
      <c r="A27" s="21">
        <v>27</v>
      </c>
      <c r="B27" s="38" t="s">
        <v>31</v>
      </c>
      <c r="C27" s="15">
        <v>0</v>
      </c>
      <c r="D27" s="15">
        <f t="shared" si="0"/>
        <v>0</v>
      </c>
      <c r="E27" s="16">
        <f t="shared" si="1"/>
        <v>0</v>
      </c>
      <c r="H27" s="12" t="s">
        <v>33</v>
      </c>
      <c r="I27" s="6">
        <v>0</v>
      </c>
    </row>
    <row r="28" spans="1:9">
      <c r="A28" s="21">
        <v>28</v>
      </c>
      <c r="B28" s="38" t="s">
        <v>32</v>
      </c>
      <c r="C28" s="15">
        <v>0</v>
      </c>
      <c r="D28" s="15">
        <f t="shared" si="0"/>
        <v>0</v>
      </c>
      <c r="E28" s="16">
        <f t="shared" si="1"/>
        <v>0</v>
      </c>
      <c r="H28" s="12" t="s">
        <v>34</v>
      </c>
      <c r="I28" s="6">
        <v>0</v>
      </c>
    </row>
    <row r="29" spans="1:9">
      <c r="A29" s="21">
        <v>29</v>
      </c>
      <c r="B29" s="38" t="s">
        <v>33</v>
      </c>
      <c r="C29" s="15">
        <v>0</v>
      </c>
      <c r="D29" s="15">
        <f t="shared" si="0"/>
        <v>0</v>
      </c>
      <c r="E29" s="16">
        <f t="shared" si="1"/>
        <v>0</v>
      </c>
      <c r="H29" s="12" t="s">
        <v>35</v>
      </c>
      <c r="I29" s="6">
        <v>0</v>
      </c>
    </row>
    <row r="30" spans="1:9">
      <c r="A30" s="21">
        <v>30</v>
      </c>
      <c r="B30" s="38" t="s">
        <v>34</v>
      </c>
      <c r="C30" s="15">
        <v>0</v>
      </c>
      <c r="D30" s="15">
        <f t="shared" si="0"/>
        <v>0</v>
      </c>
      <c r="E30" s="16">
        <f t="shared" si="1"/>
        <v>0</v>
      </c>
      <c r="H30" s="12" t="s">
        <v>36</v>
      </c>
      <c r="I30" s="6">
        <v>0</v>
      </c>
    </row>
    <row r="31" spans="1:9">
      <c r="A31" s="21">
        <v>31</v>
      </c>
      <c r="B31" s="38" t="s">
        <v>35</v>
      </c>
      <c r="C31" s="15">
        <v>0</v>
      </c>
      <c r="D31" s="15">
        <f t="shared" si="0"/>
        <v>0</v>
      </c>
      <c r="E31" s="16">
        <f t="shared" si="1"/>
        <v>0</v>
      </c>
      <c r="H31" s="12" t="s">
        <v>37</v>
      </c>
      <c r="I31" s="6">
        <v>0</v>
      </c>
    </row>
    <row r="32" spans="1:9">
      <c r="A32" s="21">
        <v>32</v>
      </c>
      <c r="B32" s="38" t="s">
        <v>36</v>
      </c>
      <c r="C32" s="15">
        <v>0</v>
      </c>
      <c r="D32" s="15">
        <f t="shared" si="0"/>
        <v>0</v>
      </c>
      <c r="E32" s="16">
        <f t="shared" si="1"/>
        <v>0</v>
      </c>
      <c r="H32" s="12" t="s">
        <v>38</v>
      </c>
      <c r="I32" s="6">
        <v>0</v>
      </c>
    </row>
    <row r="33" spans="1:9">
      <c r="A33" s="21">
        <v>33</v>
      </c>
      <c r="B33" s="38" t="s">
        <v>37</v>
      </c>
      <c r="C33" s="15">
        <v>0</v>
      </c>
      <c r="D33" s="15">
        <f t="shared" si="0"/>
        <v>0</v>
      </c>
      <c r="E33" s="16">
        <f t="shared" si="1"/>
        <v>0</v>
      </c>
      <c r="H33" s="12" t="s">
        <v>39</v>
      </c>
      <c r="I33" s="6">
        <v>0</v>
      </c>
    </row>
    <row r="34" spans="1:9">
      <c r="A34" s="21">
        <v>34</v>
      </c>
      <c r="B34" s="38" t="s">
        <v>38</v>
      </c>
      <c r="C34" s="15">
        <v>0</v>
      </c>
      <c r="D34" s="15">
        <f t="shared" si="0"/>
        <v>0</v>
      </c>
      <c r="E34" s="16">
        <f t="shared" si="1"/>
        <v>0</v>
      </c>
      <c r="H34" s="12" t="s">
        <v>40</v>
      </c>
      <c r="I34" s="6">
        <v>0</v>
      </c>
    </row>
    <row r="35" spans="1:9">
      <c r="A35" s="21">
        <v>35</v>
      </c>
      <c r="B35" s="38" t="s">
        <v>39</v>
      </c>
      <c r="C35" s="15">
        <v>0</v>
      </c>
      <c r="D35" s="15">
        <f t="shared" si="0"/>
        <v>0</v>
      </c>
      <c r="E35" s="16">
        <f t="shared" si="1"/>
        <v>0</v>
      </c>
      <c r="H35" s="12" t="s">
        <v>41</v>
      </c>
      <c r="I35" s="6">
        <v>0</v>
      </c>
    </row>
    <row r="36" spans="1:9">
      <c r="A36" s="21">
        <v>36</v>
      </c>
      <c r="B36" s="38" t="s">
        <v>40</v>
      </c>
      <c r="C36" s="15">
        <v>0</v>
      </c>
      <c r="D36" s="15">
        <f t="shared" si="0"/>
        <v>0</v>
      </c>
      <c r="E36" s="16">
        <f t="shared" si="1"/>
        <v>0</v>
      </c>
      <c r="H36" s="12" t="s">
        <v>42</v>
      </c>
      <c r="I36" s="6">
        <v>0</v>
      </c>
    </row>
    <row r="37" spans="1:9">
      <c r="A37" s="21">
        <v>37</v>
      </c>
      <c r="B37" s="38" t="s">
        <v>41</v>
      </c>
      <c r="C37" s="15">
        <v>0</v>
      </c>
      <c r="D37" s="15">
        <f t="shared" si="0"/>
        <v>0</v>
      </c>
      <c r="E37" s="16">
        <f t="shared" si="1"/>
        <v>0</v>
      </c>
      <c r="H37" s="12" t="s">
        <v>43</v>
      </c>
      <c r="I37" s="6">
        <v>0</v>
      </c>
    </row>
    <row r="38" spans="1:9">
      <c r="A38" s="21">
        <v>38</v>
      </c>
      <c r="B38" s="38" t="s">
        <v>42</v>
      </c>
      <c r="C38" s="15">
        <v>0</v>
      </c>
      <c r="D38" s="15">
        <f t="shared" si="0"/>
        <v>0</v>
      </c>
      <c r="E38" s="16">
        <f t="shared" si="1"/>
        <v>0</v>
      </c>
      <c r="H38" s="12" t="s">
        <v>44</v>
      </c>
      <c r="I38" s="6">
        <v>0</v>
      </c>
    </row>
    <row r="39" spans="1:9">
      <c r="A39" s="21">
        <v>39</v>
      </c>
      <c r="B39" s="38" t="s">
        <v>43</v>
      </c>
      <c r="C39" s="15">
        <v>0</v>
      </c>
      <c r="D39" s="15">
        <f t="shared" si="0"/>
        <v>0</v>
      </c>
      <c r="E39" s="16">
        <f t="shared" si="1"/>
        <v>0</v>
      </c>
      <c r="H39" s="12" t="s">
        <v>45</v>
      </c>
      <c r="I39" s="6">
        <v>0</v>
      </c>
    </row>
    <row r="40" spans="1:9">
      <c r="A40" s="21">
        <v>40</v>
      </c>
      <c r="B40" s="38" t="s">
        <v>44</v>
      </c>
      <c r="C40" s="15">
        <v>0</v>
      </c>
      <c r="D40" s="15">
        <f t="shared" si="0"/>
        <v>0</v>
      </c>
      <c r="E40" s="16">
        <f t="shared" si="1"/>
        <v>0</v>
      </c>
      <c r="H40" s="12" t="s">
        <v>46</v>
      </c>
      <c r="I40" s="6">
        <v>0</v>
      </c>
    </row>
    <row r="41" spans="1:9">
      <c r="A41" s="21">
        <v>41</v>
      </c>
      <c r="B41" s="38" t="s">
        <v>45</v>
      </c>
      <c r="C41" s="15">
        <v>0</v>
      </c>
      <c r="D41" s="15">
        <f t="shared" si="0"/>
        <v>0</v>
      </c>
      <c r="E41" s="16">
        <f t="shared" si="1"/>
        <v>0</v>
      </c>
      <c r="H41" s="12" t="s">
        <v>47</v>
      </c>
      <c r="I41" s="6">
        <v>0</v>
      </c>
    </row>
    <row r="42" spans="1:9">
      <c r="A42" s="21">
        <v>42</v>
      </c>
      <c r="B42" s="38" t="s">
        <v>46</v>
      </c>
      <c r="C42" s="15">
        <v>0</v>
      </c>
      <c r="D42" s="15">
        <f t="shared" si="0"/>
        <v>0</v>
      </c>
      <c r="E42" s="16">
        <f t="shared" si="1"/>
        <v>0</v>
      </c>
      <c r="H42" s="12" t="s">
        <v>48</v>
      </c>
      <c r="I42" s="6">
        <v>0</v>
      </c>
    </row>
    <row r="43" spans="1:9">
      <c r="A43" s="21">
        <v>43</v>
      </c>
      <c r="B43" s="38" t="s">
        <v>47</v>
      </c>
      <c r="C43" s="15">
        <v>0</v>
      </c>
      <c r="D43" s="15">
        <f t="shared" si="0"/>
        <v>0</v>
      </c>
      <c r="E43" s="16">
        <f t="shared" si="1"/>
        <v>0</v>
      </c>
      <c r="H43" s="12" t="s">
        <v>49</v>
      </c>
      <c r="I43" s="6">
        <v>0</v>
      </c>
    </row>
    <row r="44" spans="1:9">
      <c r="A44" s="21">
        <v>44</v>
      </c>
      <c r="B44" s="38" t="s">
        <v>48</v>
      </c>
      <c r="C44" s="15">
        <v>0</v>
      </c>
      <c r="D44" s="15">
        <f t="shared" si="0"/>
        <v>0</v>
      </c>
      <c r="E44" s="16">
        <f t="shared" si="1"/>
        <v>0</v>
      </c>
      <c r="H44" s="12" t="s">
        <v>50</v>
      </c>
      <c r="I44" s="6">
        <v>0</v>
      </c>
    </row>
    <row r="45" spans="1:9">
      <c r="A45" s="21">
        <v>45</v>
      </c>
      <c r="B45" s="38" t="s">
        <v>49</v>
      </c>
      <c r="C45" s="15">
        <v>0</v>
      </c>
      <c r="D45" s="15">
        <f t="shared" si="0"/>
        <v>0</v>
      </c>
      <c r="E45" s="16">
        <f t="shared" si="1"/>
        <v>0</v>
      </c>
      <c r="H45" s="12" t="s">
        <v>51</v>
      </c>
      <c r="I45" s="6">
        <v>62449</v>
      </c>
    </row>
    <row r="46" spans="1:9">
      <c r="A46" s="21">
        <v>46</v>
      </c>
      <c r="B46" s="38" t="s">
        <v>50</v>
      </c>
      <c r="C46" s="15">
        <v>0</v>
      </c>
      <c r="D46" s="15">
        <f t="shared" si="0"/>
        <v>0</v>
      </c>
      <c r="E46" s="16">
        <f t="shared" si="1"/>
        <v>0</v>
      </c>
      <c r="H46" s="12" t="s">
        <v>52</v>
      </c>
      <c r="I46" s="6">
        <v>0</v>
      </c>
    </row>
    <row r="47" spans="1:9">
      <c r="A47" s="21">
        <v>47</v>
      </c>
      <c r="B47" s="38" t="s">
        <v>52</v>
      </c>
      <c r="C47" s="15">
        <v>0</v>
      </c>
      <c r="D47" s="15">
        <f t="shared" si="0"/>
        <v>0</v>
      </c>
      <c r="E47" s="16">
        <f t="shared" si="1"/>
        <v>0</v>
      </c>
      <c r="H47" s="12" t="s">
        <v>53</v>
      </c>
      <c r="I47" s="6">
        <v>30445</v>
      </c>
    </row>
    <row r="48" spans="1:9">
      <c r="A48" s="21">
        <v>48</v>
      </c>
      <c r="B48" s="38" t="s">
        <v>54</v>
      </c>
      <c r="C48" s="15">
        <v>0</v>
      </c>
      <c r="D48" s="15">
        <f t="shared" si="0"/>
        <v>0</v>
      </c>
      <c r="E48" s="16">
        <f t="shared" si="1"/>
        <v>0</v>
      </c>
      <c r="H48" s="13" t="s">
        <v>54</v>
      </c>
      <c r="I48" s="8">
        <v>0</v>
      </c>
    </row>
    <row r="59" spans="1:1">
      <c r="A59" s="30" t="s">
        <v>56</v>
      </c>
    </row>
  </sheetData>
  <sortState ref="B2:C48">
    <sortCondition descending="1" ref="C2:C48"/>
  </sortState>
  <phoneticPr fontId="2"/>
  <hyperlinks>
    <hyperlink ref="A59"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topLeftCell="A19" workbookViewId="0">
      <selection activeCell="E1" sqref="E1:E1048576"/>
    </sheetView>
  </sheetViews>
  <sheetFormatPr defaultRowHeight="17.399999999999999"/>
  <cols>
    <col min="1" max="1" width="5.33203125" style="14" customWidth="1"/>
    <col min="2" max="2" width="8.88671875" style="19"/>
    <col min="3" max="3" width="9.77734375" style="14" customWidth="1"/>
    <col min="4" max="4" width="9.77734375" customWidth="1"/>
    <col min="5" max="5" width="8.88671875" style="16"/>
    <col min="12" max="12" width="8.88671875" style="22"/>
    <col min="13" max="13" width="10" customWidth="1"/>
    <col min="14" max="14" width="10.44140625" customWidth="1"/>
    <col min="17" max="18" width="10" customWidth="1"/>
  </cols>
  <sheetData>
    <row r="1" spans="1:19">
      <c r="B1" s="20"/>
      <c r="C1" s="29">
        <v>44044</v>
      </c>
      <c r="D1" s="29">
        <v>44349</v>
      </c>
      <c r="E1" s="31" t="s">
        <v>57</v>
      </c>
      <c r="L1" s="35"/>
    </row>
    <row r="2" spans="1:19">
      <c r="A2" s="21">
        <v>1</v>
      </c>
      <c r="B2" s="22" t="s">
        <v>14</v>
      </c>
      <c r="C2" s="16">
        <v>127439.193</v>
      </c>
      <c r="D2" s="16">
        <f>INDEX(itable2,MATCH(B2,itable1,0),2)</f>
        <v>150392.21</v>
      </c>
      <c r="E2" s="16">
        <f>D2-C2</f>
        <v>22953.016999999993</v>
      </c>
      <c r="G2" s="11" t="s">
        <v>8</v>
      </c>
      <c r="H2" s="4">
        <v>140334.56699999998</v>
      </c>
      <c r="L2"/>
      <c r="M2" s="34">
        <v>44044</v>
      </c>
      <c r="N2" s="32">
        <v>44349</v>
      </c>
      <c r="O2" s="33" t="s">
        <v>57</v>
      </c>
      <c r="Q2" s="32">
        <v>44044</v>
      </c>
      <c r="R2" s="32">
        <v>44349</v>
      </c>
      <c r="S2" s="33" t="s">
        <v>57</v>
      </c>
    </row>
    <row r="3" spans="1:19">
      <c r="A3" s="21">
        <v>2</v>
      </c>
      <c r="B3" s="22" t="s">
        <v>15</v>
      </c>
      <c r="C3" s="16">
        <v>125875.31628470001</v>
      </c>
      <c r="D3" s="15">
        <f>INDEX(itable2,MATCH(B3,itable1,0),2)</f>
        <v>123264.58100000001</v>
      </c>
      <c r="E3" s="16">
        <f>D3-C3</f>
        <v>-2610.7352847000002</v>
      </c>
      <c r="G3" s="12" t="s">
        <v>9</v>
      </c>
      <c r="H3" s="6">
        <v>60454.020000000004</v>
      </c>
      <c r="L3" s="22" t="s">
        <v>14</v>
      </c>
      <c r="M3" s="16">
        <v>127439.193</v>
      </c>
      <c r="N3" s="16">
        <v>150392.21</v>
      </c>
      <c r="O3" s="16">
        <v>22953.016999999993</v>
      </c>
      <c r="P3" s="22" t="s">
        <v>45</v>
      </c>
      <c r="Q3" s="16">
        <v>19919.580000000002</v>
      </c>
      <c r="R3" s="16">
        <v>17644.937999999998</v>
      </c>
      <c r="S3" s="16">
        <v>-2274.6420000000035</v>
      </c>
    </row>
    <row r="4" spans="1:19">
      <c r="A4" s="21">
        <v>3</v>
      </c>
      <c r="B4" s="22" t="s">
        <v>40</v>
      </c>
      <c r="C4" s="16">
        <v>121298.40000000001</v>
      </c>
      <c r="D4" s="15">
        <f>INDEX(itable2,MATCH(B4,itable1,0),2)</f>
        <v>131735.66899999999</v>
      </c>
      <c r="E4" s="16">
        <f t="shared" ref="E4:E48" si="0">D4-C4</f>
        <v>10437.268999999986</v>
      </c>
      <c r="G4" s="12" t="s">
        <v>10</v>
      </c>
      <c r="H4" s="6">
        <v>45589.22</v>
      </c>
      <c r="L4" s="22" t="s">
        <v>15</v>
      </c>
      <c r="M4" s="16">
        <v>125875.31628470001</v>
      </c>
      <c r="N4" s="16">
        <v>123264.58100000001</v>
      </c>
      <c r="O4" s="16">
        <v>-2610.7352847000002</v>
      </c>
      <c r="P4" s="22" t="s">
        <v>27</v>
      </c>
      <c r="Q4" s="16">
        <v>19511</v>
      </c>
      <c r="R4" s="16">
        <v>18095</v>
      </c>
      <c r="S4" s="16">
        <v>-1416</v>
      </c>
    </row>
    <row r="5" spans="1:19">
      <c r="A5" s="21">
        <v>4</v>
      </c>
      <c r="B5" s="22" t="s">
        <v>8</v>
      </c>
      <c r="C5" s="16">
        <v>101441.06500000002</v>
      </c>
      <c r="D5" s="15">
        <f>INDEX(itable2,MATCH(B5,itable1,0),2)</f>
        <v>140334.56699999998</v>
      </c>
      <c r="E5" s="16">
        <f t="shared" si="0"/>
        <v>38893.501999999964</v>
      </c>
      <c r="G5" s="12" t="s">
        <v>11</v>
      </c>
      <c r="H5" s="6">
        <v>175667.33899999998</v>
      </c>
      <c r="L5" s="22" t="s">
        <v>40</v>
      </c>
      <c r="M5" s="16">
        <v>121298.40000000001</v>
      </c>
      <c r="N5" s="16">
        <v>131735.66899999999</v>
      </c>
      <c r="O5" s="16">
        <v>10437.268999999986</v>
      </c>
      <c r="P5" s="22" t="s">
        <v>34</v>
      </c>
      <c r="Q5" s="16">
        <v>18765.253249999998</v>
      </c>
      <c r="R5" s="16">
        <v>16146.594999999999</v>
      </c>
      <c r="S5" s="16">
        <v>-2618.6582499999986</v>
      </c>
    </row>
    <row r="6" spans="1:19">
      <c r="A6" s="21">
        <v>5</v>
      </c>
      <c r="B6" s="22" t="s">
        <v>53</v>
      </c>
      <c r="C6" s="16">
        <v>99430.884000000005</v>
      </c>
      <c r="D6" s="15">
        <f>INDEX(itable2,MATCH(B6,itable1,0),2)</f>
        <v>72505.304000000004</v>
      </c>
      <c r="E6" s="16">
        <f t="shared" si="0"/>
        <v>-26925.58</v>
      </c>
      <c r="G6" s="12" t="s">
        <v>12</v>
      </c>
      <c r="H6" s="6">
        <v>21876.13</v>
      </c>
      <c r="L6" s="22" t="s">
        <v>8</v>
      </c>
      <c r="M6" s="16">
        <v>101441.06500000002</v>
      </c>
      <c r="N6" s="16">
        <v>140334.56699999998</v>
      </c>
      <c r="O6" s="16">
        <v>38893.501999999964</v>
      </c>
      <c r="P6" s="22" t="s">
        <v>22</v>
      </c>
      <c r="Q6" s="16">
        <v>16852.400000000001</v>
      </c>
      <c r="R6" s="16">
        <v>17150.900000000001</v>
      </c>
      <c r="S6" s="16">
        <v>298.5</v>
      </c>
    </row>
    <row r="7" spans="1:19">
      <c r="A7" s="21">
        <v>6</v>
      </c>
      <c r="B7" s="22" t="s">
        <v>31</v>
      </c>
      <c r="C7" s="16">
        <v>98152.657999999996</v>
      </c>
      <c r="D7" s="15">
        <f>INDEX(itable2,MATCH(B7,itable1,0),2)</f>
        <v>83217.199999999983</v>
      </c>
      <c r="E7" s="16">
        <f t="shared" si="0"/>
        <v>-14935.458000000013</v>
      </c>
      <c r="G7" s="12" t="s">
        <v>13</v>
      </c>
      <c r="H7" s="6">
        <v>13810.9</v>
      </c>
      <c r="L7" s="22" t="s">
        <v>53</v>
      </c>
      <c r="M7" s="16">
        <v>99430.884000000005</v>
      </c>
      <c r="N7" s="16">
        <v>72505.304000000004</v>
      </c>
      <c r="O7" s="16">
        <v>-26925.58</v>
      </c>
      <c r="P7" s="22" t="s">
        <v>12</v>
      </c>
      <c r="Q7" s="16">
        <v>16747.93</v>
      </c>
      <c r="R7" s="16">
        <v>21876.13</v>
      </c>
      <c r="S7" s="16">
        <v>5128.2000000000007</v>
      </c>
    </row>
    <row r="8" spans="1:19">
      <c r="A8" s="21">
        <v>7</v>
      </c>
      <c r="B8" s="22" t="s">
        <v>19</v>
      </c>
      <c r="C8" s="16">
        <v>78745.651062100005</v>
      </c>
      <c r="D8" s="15">
        <f>INDEX(itable2,MATCH(B8,itable1,0),2)</f>
        <v>65738.543000000005</v>
      </c>
      <c r="E8" s="16">
        <f t="shared" si="0"/>
        <v>-13007.1080621</v>
      </c>
      <c r="G8" s="12" t="s">
        <v>14</v>
      </c>
      <c r="H8" s="6">
        <v>150392.21</v>
      </c>
      <c r="L8" s="22" t="s">
        <v>31</v>
      </c>
      <c r="M8" s="16">
        <v>98152.657999999996</v>
      </c>
      <c r="N8" s="16">
        <v>83217.199999999983</v>
      </c>
      <c r="O8" s="16">
        <v>-14935.458000000013</v>
      </c>
      <c r="P8" s="22" t="s">
        <v>38</v>
      </c>
      <c r="Q8" s="16">
        <v>16629</v>
      </c>
      <c r="R8" s="16">
        <v>19633</v>
      </c>
      <c r="S8" s="16">
        <v>3004</v>
      </c>
    </row>
    <row r="9" spans="1:19">
      <c r="A9" s="21">
        <v>8</v>
      </c>
      <c r="B9" s="22" t="s">
        <v>11</v>
      </c>
      <c r="C9" s="16">
        <v>71142.396000000008</v>
      </c>
      <c r="D9" s="15">
        <f>INDEX(itable2,MATCH(B9,itable1,0),2)</f>
        <v>175667.33899999998</v>
      </c>
      <c r="E9" s="16">
        <f t="shared" si="0"/>
        <v>104524.94299999997</v>
      </c>
      <c r="G9" s="12" t="s">
        <v>15</v>
      </c>
      <c r="H9" s="6">
        <v>123264.58100000001</v>
      </c>
      <c r="L9" s="22" t="s">
        <v>19</v>
      </c>
      <c r="M9" s="16">
        <v>78745.651062100005</v>
      </c>
      <c r="N9" s="16">
        <v>65738.543000000005</v>
      </c>
      <c r="O9" s="16">
        <v>-13007.1080621</v>
      </c>
      <c r="P9" s="22" t="s">
        <v>36</v>
      </c>
      <c r="Q9" s="16">
        <v>13787.052</v>
      </c>
      <c r="R9" s="16">
        <v>10837.954</v>
      </c>
      <c r="S9" s="16">
        <v>-2949.098</v>
      </c>
    </row>
    <row r="10" spans="1:19">
      <c r="A10" s="21">
        <v>9</v>
      </c>
      <c r="B10" s="22" t="s">
        <v>16</v>
      </c>
      <c r="C10" s="16">
        <v>70924.626000000004</v>
      </c>
      <c r="D10" s="15">
        <f>INDEX(itable2,MATCH(B10,itable1,0),2)</f>
        <v>70591.231999999989</v>
      </c>
      <c r="E10" s="16">
        <f t="shared" si="0"/>
        <v>-333.39400000001478</v>
      </c>
      <c r="G10" s="12" t="s">
        <v>16</v>
      </c>
      <c r="H10" s="6">
        <v>70591.231999999989</v>
      </c>
      <c r="L10" s="22" t="s">
        <v>11</v>
      </c>
      <c r="M10" s="16">
        <v>71142.396000000008</v>
      </c>
      <c r="N10" s="16">
        <v>175667.33899999998</v>
      </c>
      <c r="O10" s="16">
        <v>104524.94299999997</v>
      </c>
      <c r="P10" s="22" t="s">
        <v>46</v>
      </c>
      <c r="Q10" s="16">
        <v>13123</v>
      </c>
      <c r="R10" s="16">
        <v>10137</v>
      </c>
      <c r="S10" s="16">
        <v>-2986</v>
      </c>
    </row>
    <row r="11" spans="1:19">
      <c r="A11" s="21">
        <v>10</v>
      </c>
      <c r="B11" s="22" t="s">
        <v>51</v>
      </c>
      <c r="C11" s="16">
        <v>62406.322</v>
      </c>
      <c r="D11" s="15">
        <f>INDEX(itable2,MATCH(B11,itable1,0),2)</f>
        <v>75554.202000000005</v>
      </c>
      <c r="E11" s="16">
        <f t="shared" si="0"/>
        <v>13147.880000000005</v>
      </c>
      <c r="G11" s="12" t="s">
        <v>17</v>
      </c>
      <c r="H11" s="6">
        <v>45618.576000000001</v>
      </c>
      <c r="L11" s="22" t="s">
        <v>16</v>
      </c>
      <c r="M11" s="16">
        <v>70924.626000000004</v>
      </c>
      <c r="N11" s="16">
        <v>70591.231999999989</v>
      </c>
      <c r="O11" s="16">
        <v>-333.39400000001478</v>
      </c>
      <c r="P11" s="22" t="s">
        <v>28</v>
      </c>
      <c r="Q11" s="16">
        <v>12990</v>
      </c>
      <c r="R11" s="16">
        <v>14794.873</v>
      </c>
      <c r="S11" s="16">
        <v>1804.8729999999996</v>
      </c>
    </row>
    <row r="12" spans="1:19">
      <c r="A12" s="21">
        <v>11</v>
      </c>
      <c r="B12" s="22" t="s">
        <v>47</v>
      </c>
      <c r="C12" s="16">
        <v>61809.132709999998</v>
      </c>
      <c r="D12" s="15">
        <f>INDEX(itable2,MATCH(B12,itable1,0),2)</f>
        <v>58629.642</v>
      </c>
      <c r="E12" s="16">
        <f t="shared" si="0"/>
        <v>-3179.4907099999982</v>
      </c>
      <c r="G12" s="12" t="s">
        <v>18</v>
      </c>
      <c r="H12" s="6">
        <v>6797.5169999999998</v>
      </c>
      <c r="L12" s="22" t="s">
        <v>51</v>
      </c>
      <c r="M12" s="16">
        <v>62406.322</v>
      </c>
      <c r="N12" s="16">
        <v>75554.202000000005</v>
      </c>
      <c r="O12" s="16">
        <v>13147.880000000005</v>
      </c>
      <c r="P12" s="22" t="s">
        <v>48</v>
      </c>
      <c r="Q12" s="16">
        <v>11992.399000000001</v>
      </c>
      <c r="R12" s="16">
        <v>10890.992</v>
      </c>
      <c r="S12" s="16">
        <v>-1101.4070000000011</v>
      </c>
    </row>
    <row r="13" spans="1:19">
      <c r="A13" s="21">
        <v>12</v>
      </c>
      <c r="B13" s="22" t="s">
        <v>35</v>
      </c>
      <c r="C13" s="16">
        <v>58625.979999999996</v>
      </c>
      <c r="D13" s="15">
        <f>INDEX(itable2,MATCH(B13,itable1,0),2)</f>
        <v>68325.662000000011</v>
      </c>
      <c r="E13" s="16">
        <f t="shared" si="0"/>
        <v>9699.6820000000153</v>
      </c>
      <c r="G13" s="12" t="s">
        <v>19</v>
      </c>
      <c r="H13" s="6">
        <v>65738.543000000005</v>
      </c>
      <c r="L13" s="22" t="s">
        <v>47</v>
      </c>
      <c r="M13" s="16">
        <v>61809.132709999998</v>
      </c>
      <c r="N13" s="16">
        <v>58629.642</v>
      </c>
      <c r="O13" s="16">
        <v>-3179.4907099999982</v>
      </c>
      <c r="P13" s="22" t="s">
        <v>44</v>
      </c>
      <c r="Q13" s="16">
        <v>10387</v>
      </c>
      <c r="R13" s="16">
        <v>11385.37</v>
      </c>
      <c r="S13" s="16">
        <v>998.3700000000008</v>
      </c>
    </row>
    <row r="14" spans="1:19">
      <c r="A14" s="21">
        <v>13</v>
      </c>
      <c r="B14" s="22" t="s">
        <v>30</v>
      </c>
      <c r="C14" s="16">
        <v>55141</v>
      </c>
      <c r="D14" s="15">
        <f>INDEX(itable2,MATCH(B14,itable1,0),2)</f>
        <v>45729.631999999998</v>
      </c>
      <c r="E14" s="16">
        <f t="shared" si="0"/>
        <v>-9411.3680000000022</v>
      </c>
      <c r="G14" s="12" t="s">
        <v>20</v>
      </c>
      <c r="H14" s="6">
        <v>410</v>
      </c>
      <c r="L14" s="22" t="s">
        <v>35</v>
      </c>
      <c r="M14" s="16">
        <v>58625.979999999996</v>
      </c>
      <c r="N14" s="16">
        <v>68325.662000000011</v>
      </c>
      <c r="O14" s="16">
        <v>9699.6820000000153</v>
      </c>
      <c r="P14" s="22" t="s">
        <v>13</v>
      </c>
      <c r="Q14" s="16">
        <v>9730.7999999999993</v>
      </c>
      <c r="R14" s="16">
        <v>13810.9</v>
      </c>
      <c r="S14" s="16">
        <v>4080.1000000000004</v>
      </c>
    </row>
    <row r="15" spans="1:19">
      <c r="A15" s="21">
        <v>14</v>
      </c>
      <c r="B15" s="22" t="s">
        <v>9</v>
      </c>
      <c r="C15" s="16">
        <v>53913.196110000004</v>
      </c>
      <c r="D15" s="15">
        <f>INDEX(itable2,MATCH(B15,itable1,0),2)</f>
        <v>60454.020000000004</v>
      </c>
      <c r="E15" s="16">
        <f t="shared" si="0"/>
        <v>6540.8238899999997</v>
      </c>
      <c r="G15" s="12" t="s">
        <v>21</v>
      </c>
      <c r="H15" s="6">
        <v>5711.4949999999999</v>
      </c>
      <c r="L15" s="22" t="s">
        <v>30</v>
      </c>
      <c r="M15" s="16">
        <v>55141</v>
      </c>
      <c r="N15" s="16">
        <v>45729.631999999998</v>
      </c>
      <c r="O15" s="16">
        <v>-9411.3680000000022</v>
      </c>
      <c r="P15" s="22" t="s">
        <v>26</v>
      </c>
      <c r="Q15" s="16">
        <v>9354.5069999999996</v>
      </c>
      <c r="R15" s="16">
        <v>9479.3080000000009</v>
      </c>
      <c r="S15" s="16">
        <v>124.8010000000013</v>
      </c>
    </row>
    <row r="16" spans="1:19">
      <c r="A16" s="21">
        <v>15</v>
      </c>
      <c r="B16" s="22" t="s">
        <v>29</v>
      </c>
      <c r="C16" s="16">
        <v>49288.239000000001</v>
      </c>
      <c r="D16" s="15">
        <f>INDEX(itable2,MATCH(B16,itable1,0),2)</f>
        <v>43875</v>
      </c>
      <c r="E16" s="16">
        <f t="shared" si="0"/>
        <v>-5413.2390000000014</v>
      </c>
      <c r="G16" s="12" t="s">
        <v>22</v>
      </c>
      <c r="H16" s="6">
        <v>17150.900000000001</v>
      </c>
      <c r="L16" s="22" t="s">
        <v>9</v>
      </c>
      <c r="M16" s="16">
        <v>53913.196110000004</v>
      </c>
      <c r="N16" s="16">
        <v>60454.020000000004</v>
      </c>
      <c r="O16" s="16">
        <v>6540.8238899999997</v>
      </c>
      <c r="P16" s="22" t="s">
        <v>43</v>
      </c>
      <c r="Q16" s="16">
        <v>9352</v>
      </c>
      <c r="R16" s="16">
        <v>7044</v>
      </c>
      <c r="S16" s="16">
        <v>-2308</v>
      </c>
    </row>
    <row r="17" spans="1:19">
      <c r="A17" s="21">
        <v>16</v>
      </c>
      <c r="B17" s="22" t="s">
        <v>52</v>
      </c>
      <c r="C17" s="16">
        <v>47468.137999999999</v>
      </c>
      <c r="D17" s="15">
        <f>INDEX(itable2,MATCH(B17,itable1,0),2)</f>
        <v>39401.106</v>
      </c>
      <c r="E17" s="16">
        <f t="shared" si="0"/>
        <v>-8067.0319999999992</v>
      </c>
      <c r="G17" s="12" t="s">
        <v>23</v>
      </c>
      <c r="H17" s="6">
        <v>4089.95</v>
      </c>
      <c r="L17" s="22" t="s">
        <v>29</v>
      </c>
      <c r="M17" s="16">
        <v>49288.239000000001</v>
      </c>
      <c r="N17" s="16">
        <v>43875</v>
      </c>
      <c r="O17" s="16">
        <v>-5413.2390000000014</v>
      </c>
      <c r="P17" s="22" t="s">
        <v>33</v>
      </c>
      <c r="Q17" s="16">
        <v>7683</v>
      </c>
      <c r="R17" s="16">
        <v>7503.4549999999999</v>
      </c>
      <c r="S17" s="16">
        <v>-179.54500000000007</v>
      </c>
    </row>
    <row r="18" spans="1:19">
      <c r="A18" s="21">
        <v>17</v>
      </c>
      <c r="B18" s="22" t="s">
        <v>42</v>
      </c>
      <c r="C18" s="16">
        <v>45565.195800000009</v>
      </c>
      <c r="D18" s="15">
        <f>INDEX(itable2,MATCH(B18,itable1,0),2)</f>
        <v>47095.559000000001</v>
      </c>
      <c r="E18" s="16">
        <f t="shared" si="0"/>
        <v>1530.3631999999925</v>
      </c>
      <c r="G18" s="12" t="s">
        <v>24</v>
      </c>
      <c r="H18" s="6">
        <v>22000.5</v>
      </c>
      <c r="L18" s="22" t="s">
        <v>52</v>
      </c>
      <c r="M18" s="16">
        <v>47468.137999999999</v>
      </c>
      <c r="N18" s="16">
        <v>39401.106</v>
      </c>
      <c r="O18" s="16">
        <v>-8067.0319999999992</v>
      </c>
      <c r="P18" s="22" t="s">
        <v>18</v>
      </c>
      <c r="Q18" s="16">
        <v>7632.7360000000008</v>
      </c>
      <c r="R18" s="16">
        <v>6797.5169999999998</v>
      </c>
      <c r="S18" s="16">
        <v>-835.21900000000096</v>
      </c>
    </row>
    <row r="19" spans="1:19">
      <c r="A19" s="21">
        <v>18</v>
      </c>
      <c r="B19" s="22" t="s">
        <v>17</v>
      </c>
      <c r="C19" s="16">
        <v>45031.6</v>
      </c>
      <c r="D19" s="15">
        <f>INDEX(itable2,MATCH(B19,itable1,0),2)</f>
        <v>45618.576000000001</v>
      </c>
      <c r="E19" s="16">
        <f t="shared" si="0"/>
        <v>586.97600000000239</v>
      </c>
      <c r="G19" s="12" t="s">
        <v>25</v>
      </c>
      <c r="H19" s="6">
        <v>3938.498</v>
      </c>
      <c r="L19" s="22" t="s">
        <v>42</v>
      </c>
      <c r="M19" s="16">
        <v>45565.195800000009</v>
      </c>
      <c r="N19" s="16">
        <v>47095.559000000001</v>
      </c>
      <c r="O19" s="16">
        <v>1530.3631999999925</v>
      </c>
      <c r="P19" s="22" t="s">
        <v>21</v>
      </c>
      <c r="Q19" s="16">
        <v>6224</v>
      </c>
      <c r="R19" s="16">
        <v>5711.4949999999999</v>
      </c>
      <c r="S19" s="16">
        <v>-512.50500000000011</v>
      </c>
    </row>
    <row r="20" spans="1:19">
      <c r="A20" s="21">
        <v>19</v>
      </c>
      <c r="B20" s="22" t="s">
        <v>50</v>
      </c>
      <c r="C20" s="16">
        <v>44531.735000000001</v>
      </c>
      <c r="D20" s="15">
        <f>INDEX(itable2,MATCH(B20,itable1,0),2)</f>
        <v>36263.582000000002</v>
      </c>
      <c r="E20" s="16">
        <f t="shared" si="0"/>
        <v>-8268.1529999999984</v>
      </c>
      <c r="G20" s="12" t="s">
        <v>26</v>
      </c>
      <c r="H20" s="6">
        <v>9479.3080000000009</v>
      </c>
      <c r="L20" s="22" t="s">
        <v>17</v>
      </c>
      <c r="M20" s="16">
        <v>45031.6</v>
      </c>
      <c r="N20" s="16">
        <v>45618.576000000001</v>
      </c>
      <c r="O20" s="16">
        <v>586.97600000000239</v>
      </c>
      <c r="P20" s="22" t="s">
        <v>32</v>
      </c>
      <c r="Q20" s="16">
        <v>5304</v>
      </c>
      <c r="R20" s="16">
        <v>4755.0789999999997</v>
      </c>
      <c r="S20" s="16">
        <v>-548.92100000000028</v>
      </c>
    </row>
    <row r="21" spans="1:19">
      <c r="A21" s="21">
        <v>20</v>
      </c>
      <c r="B21" s="22" t="s">
        <v>10</v>
      </c>
      <c r="C21" s="16">
        <v>39678.400000000001</v>
      </c>
      <c r="D21" s="15">
        <f>INDEX(itable2,MATCH(B21,itable1,0),2)</f>
        <v>45589.22</v>
      </c>
      <c r="E21" s="16">
        <f t="shared" si="0"/>
        <v>5910.82</v>
      </c>
      <c r="G21" s="12" t="s">
        <v>27</v>
      </c>
      <c r="H21" s="6">
        <v>18095</v>
      </c>
      <c r="L21" s="22" t="s">
        <v>50</v>
      </c>
      <c r="M21" s="16">
        <v>44531.735000000001</v>
      </c>
      <c r="N21" s="16">
        <v>36263.582000000002</v>
      </c>
      <c r="O21" s="16">
        <v>-8268.1529999999984</v>
      </c>
      <c r="P21" s="22" t="s">
        <v>39</v>
      </c>
      <c r="Q21" s="16">
        <v>4551</v>
      </c>
      <c r="R21" s="16">
        <v>11396.120999999999</v>
      </c>
      <c r="S21" s="16">
        <v>6845.1209999999992</v>
      </c>
    </row>
    <row r="22" spans="1:19">
      <c r="A22" s="21">
        <v>21</v>
      </c>
      <c r="B22" s="22" t="s">
        <v>37</v>
      </c>
      <c r="C22" s="16">
        <v>27677.96</v>
      </c>
      <c r="D22" s="15">
        <f>INDEX(itable2,MATCH(B22,itable1,0),2)</f>
        <v>25127.440000000002</v>
      </c>
      <c r="E22" s="16">
        <f t="shared" si="0"/>
        <v>-2550.5199999999968</v>
      </c>
      <c r="G22" s="12" t="s">
        <v>28</v>
      </c>
      <c r="H22" s="6">
        <v>14794.873</v>
      </c>
      <c r="L22" s="22" t="s">
        <v>10</v>
      </c>
      <c r="M22" s="16">
        <v>39678.400000000001</v>
      </c>
      <c r="N22" s="16">
        <v>45589.22</v>
      </c>
      <c r="O22" s="16">
        <v>5910.82</v>
      </c>
      <c r="P22" s="22" t="s">
        <v>23</v>
      </c>
      <c r="Q22" s="16">
        <v>4471.72</v>
      </c>
      <c r="R22" s="16">
        <v>4089.95</v>
      </c>
      <c r="S22" s="16">
        <v>-381.77000000000044</v>
      </c>
    </row>
    <row r="23" spans="1:19">
      <c r="A23" s="21">
        <v>22</v>
      </c>
      <c r="B23" s="22" t="s">
        <v>49</v>
      </c>
      <c r="C23" s="16">
        <v>26677.509000000002</v>
      </c>
      <c r="D23" s="15">
        <f>INDEX(itable2,MATCH(B23,itable1,0),2)</f>
        <v>23889.954000000002</v>
      </c>
      <c r="E23" s="16">
        <f t="shared" si="0"/>
        <v>-2787.5550000000003</v>
      </c>
      <c r="G23" s="12" t="s">
        <v>29</v>
      </c>
      <c r="H23" s="6">
        <v>43875</v>
      </c>
      <c r="L23" s="22" t="s">
        <v>37</v>
      </c>
      <c r="M23" s="16">
        <v>27677.96</v>
      </c>
      <c r="N23" s="16">
        <v>25127.440000000002</v>
      </c>
      <c r="O23" s="16">
        <v>-2550.5199999999968</v>
      </c>
      <c r="P23" s="22" t="s">
        <v>25</v>
      </c>
      <c r="Q23" s="16">
        <v>3532.0770000000002</v>
      </c>
      <c r="R23" s="16">
        <v>3938.498</v>
      </c>
      <c r="S23" s="16">
        <v>406.42099999999982</v>
      </c>
    </row>
    <row r="24" spans="1:19">
      <c r="A24" s="21">
        <v>23</v>
      </c>
      <c r="B24" s="22" t="s">
        <v>24</v>
      </c>
      <c r="C24" s="16">
        <v>22608.080000000002</v>
      </c>
      <c r="D24" s="15">
        <f>INDEX(itable2,MATCH(B24,itable1,0),2)</f>
        <v>22000.5</v>
      </c>
      <c r="E24" s="16">
        <f t="shared" si="0"/>
        <v>-607.58000000000175</v>
      </c>
      <c r="G24" s="12" t="s">
        <v>30</v>
      </c>
      <c r="H24" s="6">
        <v>45729.631999999998</v>
      </c>
      <c r="L24" s="22" t="s">
        <v>49</v>
      </c>
      <c r="M24" s="16">
        <v>26677.509000000002</v>
      </c>
      <c r="N24" s="16">
        <v>23889.954000000002</v>
      </c>
      <c r="O24" s="16">
        <v>-2787.5550000000003</v>
      </c>
      <c r="P24" s="22" t="s">
        <v>54</v>
      </c>
      <c r="Q24" s="16">
        <v>2898</v>
      </c>
      <c r="R24" s="16">
        <v>1245.1959999999999</v>
      </c>
      <c r="S24" s="16">
        <v>-1652.8040000000001</v>
      </c>
    </row>
    <row r="25" spans="1:19">
      <c r="A25" s="21">
        <v>24</v>
      </c>
      <c r="B25" s="22" t="s">
        <v>41</v>
      </c>
      <c r="C25" s="16">
        <v>21963.920000000002</v>
      </c>
      <c r="D25" s="15">
        <f>INDEX(itable2,MATCH(B25,itable1,0),2)</f>
        <v>26171.344000000001</v>
      </c>
      <c r="E25" s="16">
        <f t="shared" si="0"/>
        <v>4207.4239999999991</v>
      </c>
      <c r="G25" s="12" t="s">
        <v>31</v>
      </c>
      <c r="H25" s="6">
        <v>83217.199999999983</v>
      </c>
      <c r="L25" s="22" t="s">
        <v>24</v>
      </c>
      <c r="M25" s="16">
        <v>22608.080000000002</v>
      </c>
      <c r="N25" s="16">
        <v>22000.5</v>
      </c>
      <c r="O25" s="16">
        <v>-607.58000000000175</v>
      </c>
      <c r="P25" s="22" t="s">
        <v>20</v>
      </c>
      <c r="Q25" s="16">
        <v>100</v>
      </c>
      <c r="R25" s="16">
        <v>410</v>
      </c>
      <c r="S25" s="16">
        <v>310</v>
      </c>
    </row>
    <row r="26" spans="1:19">
      <c r="A26" s="21">
        <v>25</v>
      </c>
      <c r="B26" s="22" t="s">
        <v>45</v>
      </c>
      <c r="C26" s="16">
        <v>19919.580000000002</v>
      </c>
      <c r="D26" s="15">
        <f>INDEX(itable2,MATCH(B26,itable1,0),2)</f>
        <v>17644.937999999998</v>
      </c>
      <c r="E26" s="16">
        <f t="shared" si="0"/>
        <v>-2274.6420000000035</v>
      </c>
      <c r="G26" s="12" t="s">
        <v>32</v>
      </c>
      <c r="H26" s="6">
        <v>4755.0789999999997</v>
      </c>
      <c r="L26" s="22" t="s">
        <v>41</v>
      </c>
      <c r="M26" s="16">
        <v>21963.920000000002</v>
      </c>
      <c r="N26" s="16">
        <v>26171.344000000001</v>
      </c>
      <c r="O26" s="16">
        <v>4207.4239999999991</v>
      </c>
    </row>
    <row r="27" spans="1:19">
      <c r="A27" s="21">
        <v>26</v>
      </c>
      <c r="B27" s="22" t="s">
        <v>27</v>
      </c>
      <c r="C27" s="16">
        <v>19511</v>
      </c>
      <c r="D27" s="15">
        <f>INDEX(itable2,MATCH(B27,itable1,0),2)</f>
        <v>18095</v>
      </c>
      <c r="E27" s="16">
        <f t="shared" si="0"/>
        <v>-1416</v>
      </c>
      <c r="G27" s="12" t="s">
        <v>33</v>
      </c>
      <c r="H27" s="6">
        <v>7503.4549999999999</v>
      </c>
    </row>
    <row r="28" spans="1:19">
      <c r="A28" s="21">
        <v>27</v>
      </c>
      <c r="B28" s="22" t="s">
        <v>34</v>
      </c>
      <c r="C28" s="16">
        <v>18765.253249999998</v>
      </c>
      <c r="D28" s="15">
        <f>INDEX(itable2,MATCH(B28,itable1,0),2)</f>
        <v>16146.594999999999</v>
      </c>
      <c r="E28" s="16">
        <f t="shared" si="0"/>
        <v>-2618.6582499999986</v>
      </c>
      <c r="G28" s="12" t="s">
        <v>34</v>
      </c>
      <c r="H28" s="6">
        <v>16146.594999999999</v>
      </c>
    </row>
    <row r="29" spans="1:19">
      <c r="A29" s="21">
        <v>28</v>
      </c>
      <c r="B29" s="22" t="s">
        <v>22</v>
      </c>
      <c r="C29" s="16">
        <v>16852.400000000001</v>
      </c>
      <c r="D29" s="15">
        <f>INDEX(itable2,MATCH(B29,itable1,0),2)</f>
        <v>17150.900000000001</v>
      </c>
      <c r="E29" s="16">
        <f t="shared" si="0"/>
        <v>298.5</v>
      </c>
      <c r="G29" s="12" t="s">
        <v>35</v>
      </c>
      <c r="H29" s="6">
        <v>68325.662000000011</v>
      </c>
    </row>
    <row r="30" spans="1:19">
      <c r="A30" s="21">
        <v>29</v>
      </c>
      <c r="B30" s="22" t="s">
        <v>12</v>
      </c>
      <c r="C30" s="16">
        <v>16747.93</v>
      </c>
      <c r="D30" s="15">
        <f>INDEX(itable2,MATCH(B30,itable1,0),2)</f>
        <v>21876.13</v>
      </c>
      <c r="E30" s="16">
        <f t="shared" si="0"/>
        <v>5128.2000000000007</v>
      </c>
      <c r="G30" s="12" t="s">
        <v>36</v>
      </c>
      <c r="H30" s="6">
        <v>10837.954</v>
      </c>
    </row>
    <row r="31" spans="1:19">
      <c r="A31" s="21">
        <v>30</v>
      </c>
      <c r="B31" s="22" t="s">
        <v>38</v>
      </c>
      <c r="C31" s="16">
        <v>16629</v>
      </c>
      <c r="D31" s="15">
        <f>INDEX(itable2,MATCH(B31,itable1,0),2)</f>
        <v>19633</v>
      </c>
      <c r="E31" s="16">
        <f t="shared" si="0"/>
        <v>3004</v>
      </c>
      <c r="G31" s="12" t="s">
        <v>37</v>
      </c>
      <c r="H31" s="6">
        <v>25127.440000000002</v>
      </c>
    </row>
    <row r="32" spans="1:19">
      <c r="A32" s="21">
        <v>31</v>
      </c>
      <c r="B32" s="22" t="s">
        <v>36</v>
      </c>
      <c r="C32" s="16">
        <v>13787.052</v>
      </c>
      <c r="D32" s="15">
        <f>INDEX(itable2,MATCH(B32,itable1,0),2)</f>
        <v>10837.954</v>
      </c>
      <c r="E32" s="16">
        <f t="shared" si="0"/>
        <v>-2949.098</v>
      </c>
      <c r="G32" s="12" t="s">
        <v>38</v>
      </c>
      <c r="H32" s="6">
        <v>19633</v>
      </c>
    </row>
    <row r="33" spans="1:8">
      <c r="A33" s="21">
        <v>32</v>
      </c>
      <c r="B33" s="22" t="s">
        <v>46</v>
      </c>
      <c r="C33" s="16">
        <v>13123</v>
      </c>
      <c r="D33" s="15">
        <f>INDEX(itable2,MATCH(B33,itable1,0),2)</f>
        <v>10137</v>
      </c>
      <c r="E33" s="16">
        <f t="shared" si="0"/>
        <v>-2986</v>
      </c>
      <c r="G33" s="12" t="s">
        <v>39</v>
      </c>
      <c r="H33" s="6">
        <v>11396.120999999999</v>
      </c>
    </row>
    <row r="34" spans="1:8">
      <c r="A34" s="21">
        <v>33</v>
      </c>
      <c r="B34" s="22" t="s">
        <v>28</v>
      </c>
      <c r="C34" s="16">
        <v>12990</v>
      </c>
      <c r="D34" s="15">
        <f>INDEX(itable2,MATCH(B34,itable1,0),2)</f>
        <v>14794.873</v>
      </c>
      <c r="E34" s="16">
        <f t="shared" si="0"/>
        <v>1804.8729999999996</v>
      </c>
      <c r="G34" s="12" t="s">
        <v>40</v>
      </c>
      <c r="H34" s="6">
        <v>131735.66899999999</v>
      </c>
    </row>
    <row r="35" spans="1:8">
      <c r="A35" s="21">
        <v>34</v>
      </c>
      <c r="B35" s="22" t="s">
        <v>48</v>
      </c>
      <c r="C35" s="16">
        <v>11992.399000000001</v>
      </c>
      <c r="D35" s="15">
        <f>INDEX(itable2,MATCH(B35,itable1,0),2)</f>
        <v>10890.992</v>
      </c>
      <c r="E35" s="16">
        <f t="shared" si="0"/>
        <v>-1101.4070000000011</v>
      </c>
      <c r="G35" s="12" t="s">
        <v>41</v>
      </c>
      <c r="H35" s="6">
        <v>26171.344000000001</v>
      </c>
    </row>
    <row r="36" spans="1:8">
      <c r="A36" s="21">
        <v>35</v>
      </c>
      <c r="B36" s="22" t="s">
        <v>44</v>
      </c>
      <c r="C36" s="16">
        <v>10387</v>
      </c>
      <c r="D36" s="15">
        <f>INDEX(itable2,MATCH(B36,itable1,0),2)</f>
        <v>11385.37</v>
      </c>
      <c r="E36" s="16">
        <f t="shared" si="0"/>
        <v>998.3700000000008</v>
      </c>
      <c r="G36" s="12" t="s">
        <v>42</v>
      </c>
      <c r="H36" s="6">
        <v>47095.559000000001</v>
      </c>
    </row>
    <row r="37" spans="1:8">
      <c r="A37" s="21">
        <v>36</v>
      </c>
      <c r="B37" s="22" t="s">
        <v>13</v>
      </c>
      <c r="C37" s="16">
        <v>9730.7999999999993</v>
      </c>
      <c r="D37" s="15">
        <f>INDEX(itable2,MATCH(B37,itable1,0),2)</f>
        <v>13810.9</v>
      </c>
      <c r="E37" s="16">
        <f t="shared" si="0"/>
        <v>4080.1000000000004</v>
      </c>
      <c r="G37" s="12" t="s">
        <v>43</v>
      </c>
      <c r="H37" s="6">
        <v>7044</v>
      </c>
    </row>
    <row r="38" spans="1:8">
      <c r="A38" s="21">
        <v>37</v>
      </c>
      <c r="B38" s="22" t="s">
        <v>26</v>
      </c>
      <c r="C38" s="16">
        <v>9354.5069999999996</v>
      </c>
      <c r="D38" s="15">
        <f>INDEX(itable2,MATCH(B38,itable1,0),2)</f>
        <v>9479.3080000000009</v>
      </c>
      <c r="E38" s="16">
        <f t="shared" si="0"/>
        <v>124.8010000000013</v>
      </c>
      <c r="G38" s="12" t="s">
        <v>44</v>
      </c>
      <c r="H38" s="6">
        <v>11385.37</v>
      </c>
    </row>
    <row r="39" spans="1:8">
      <c r="A39" s="21">
        <v>38</v>
      </c>
      <c r="B39" s="22" t="s">
        <v>43</v>
      </c>
      <c r="C39" s="16">
        <v>9352</v>
      </c>
      <c r="D39" s="15">
        <f>INDEX(itable2,MATCH(B39,itable1,0),2)</f>
        <v>7044</v>
      </c>
      <c r="E39" s="16">
        <f t="shared" si="0"/>
        <v>-2308</v>
      </c>
      <c r="G39" s="12" t="s">
        <v>45</v>
      </c>
      <c r="H39" s="6">
        <v>17644.937999999998</v>
      </c>
    </row>
    <row r="40" spans="1:8">
      <c r="A40" s="21">
        <v>39</v>
      </c>
      <c r="B40" s="22" t="s">
        <v>33</v>
      </c>
      <c r="C40" s="16">
        <v>7683</v>
      </c>
      <c r="D40" s="15">
        <f>INDEX(itable2,MATCH(B40,itable1,0),2)</f>
        <v>7503.4549999999999</v>
      </c>
      <c r="E40" s="16">
        <f t="shared" si="0"/>
        <v>-179.54500000000007</v>
      </c>
      <c r="G40" s="12" t="s">
        <v>46</v>
      </c>
      <c r="H40" s="6">
        <v>10137</v>
      </c>
    </row>
    <row r="41" spans="1:8">
      <c r="A41" s="21">
        <v>40</v>
      </c>
      <c r="B41" s="22" t="s">
        <v>18</v>
      </c>
      <c r="C41" s="16">
        <v>7632.7360000000008</v>
      </c>
      <c r="D41" s="15">
        <f>INDEX(itable2,MATCH(B41,itable1,0),2)</f>
        <v>6797.5169999999998</v>
      </c>
      <c r="E41" s="16">
        <f t="shared" si="0"/>
        <v>-835.21900000000096</v>
      </c>
      <c r="G41" s="12" t="s">
        <v>47</v>
      </c>
      <c r="H41" s="6">
        <v>58629.642</v>
      </c>
    </row>
    <row r="42" spans="1:8">
      <c r="A42" s="21">
        <v>41</v>
      </c>
      <c r="B42" s="22" t="s">
        <v>21</v>
      </c>
      <c r="C42" s="16">
        <v>6224</v>
      </c>
      <c r="D42" s="15">
        <f>INDEX(itable2,MATCH(B42,itable1,0),2)</f>
        <v>5711.4949999999999</v>
      </c>
      <c r="E42" s="16">
        <f t="shared" si="0"/>
        <v>-512.50500000000011</v>
      </c>
      <c r="G42" s="12" t="s">
        <v>48</v>
      </c>
      <c r="H42" s="6">
        <v>10890.992</v>
      </c>
    </row>
    <row r="43" spans="1:8">
      <c r="A43" s="21">
        <v>42</v>
      </c>
      <c r="B43" s="22" t="s">
        <v>32</v>
      </c>
      <c r="C43" s="16">
        <v>5304</v>
      </c>
      <c r="D43" s="15">
        <f>INDEX(itable2,MATCH(B43,itable1,0),2)</f>
        <v>4755.0789999999997</v>
      </c>
      <c r="E43" s="16">
        <f t="shared" si="0"/>
        <v>-548.92100000000028</v>
      </c>
      <c r="G43" s="12" t="s">
        <v>49</v>
      </c>
      <c r="H43" s="6">
        <v>23889.954000000002</v>
      </c>
    </row>
    <row r="44" spans="1:8">
      <c r="A44" s="21">
        <v>43</v>
      </c>
      <c r="B44" s="22" t="s">
        <v>39</v>
      </c>
      <c r="C44" s="16">
        <v>4551</v>
      </c>
      <c r="D44" s="15">
        <f>INDEX(itable2,MATCH(B44,itable1,0),2)</f>
        <v>11396.120999999999</v>
      </c>
      <c r="E44" s="16">
        <f t="shared" si="0"/>
        <v>6845.1209999999992</v>
      </c>
      <c r="G44" s="12" t="s">
        <v>50</v>
      </c>
      <c r="H44" s="6">
        <v>36263.582000000002</v>
      </c>
    </row>
    <row r="45" spans="1:8">
      <c r="A45" s="21">
        <v>44</v>
      </c>
      <c r="B45" s="22" t="s">
        <v>23</v>
      </c>
      <c r="C45" s="16">
        <v>4471.72</v>
      </c>
      <c r="D45" s="15">
        <f>INDEX(itable2,MATCH(B45,itable1,0),2)</f>
        <v>4089.95</v>
      </c>
      <c r="E45" s="16">
        <f t="shared" si="0"/>
        <v>-381.77000000000044</v>
      </c>
      <c r="G45" s="12" t="s">
        <v>51</v>
      </c>
      <c r="H45" s="6">
        <v>75554.202000000005</v>
      </c>
    </row>
    <row r="46" spans="1:8">
      <c r="A46" s="21">
        <v>45</v>
      </c>
      <c r="B46" s="22" t="s">
        <v>25</v>
      </c>
      <c r="C46" s="16">
        <v>3532.0770000000002</v>
      </c>
      <c r="D46" s="15">
        <f>INDEX(itable2,MATCH(B46,itable1,0),2)</f>
        <v>3938.498</v>
      </c>
      <c r="E46" s="16">
        <f t="shared" si="0"/>
        <v>406.42099999999982</v>
      </c>
      <c r="G46" s="12" t="s">
        <v>52</v>
      </c>
      <c r="H46" s="6">
        <v>39401.106</v>
      </c>
    </row>
    <row r="47" spans="1:8">
      <c r="A47" s="21">
        <v>46</v>
      </c>
      <c r="B47" s="22" t="s">
        <v>54</v>
      </c>
      <c r="C47" s="16">
        <v>2898</v>
      </c>
      <c r="D47" s="15">
        <f>INDEX(itable2,MATCH(B47,itable1,0),2)</f>
        <v>1245.1959999999999</v>
      </c>
      <c r="E47" s="16">
        <f t="shared" si="0"/>
        <v>-1652.8040000000001</v>
      </c>
      <c r="G47" s="12" t="s">
        <v>53</v>
      </c>
      <c r="H47" s="6">
        <v>72505.304000000004</v>
      </c>
    </row>
    <row r="48" spans="1:8">
      <c r="A48" s="21">
        <v>47</v>
      </c>
      <c r="B48" s="22" t="s">
        <v>20</v>
      </c>
      <c r="C48" s="16">
        <v>100</v>
      </c>
      <c r="D48" s="15">
        <f>INDEX(itable2,MATCH(B48,itable1,0),2)</f>
        <v>410</v>
      </c>
      <c r="E48" s="16">
        <f t="shared" si="0"/>
        <v>310</v>
      </c>
      <c r="G48" s="13" t="s">
        <v>54</v>
      </c>
      <c r="H48" s="8">
        <v>1245.1959999999999</v>
      </c>
    </row>
  </sheetData>
  <sortState ref="B2:C48">
    <sortCondition descending="1" ref="C2:C48"/>
  </sortState>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workbookViewId="0">
      <selection activeCell="M2" sqref="M2:T28"/>
    </sheetView>
  </sheetViews>
  <sheetFormatPr defaultRowHeight="17.399999999999999"/>
  <cols>
    <col min="1" max="1" width="3.77734375" customWidth="1"/>
    <col min="2" max="2" width="8.88671875" style="19"/>
    <col min="3" max="3" width="9.88671875" style="14" customWidth="1"/>
    <col min="4" max="4" width="9.88671875" customWidth="1"/>
    <col min="5" max="5" width="8.88671875" style="16"/>
    <col min="13" max="13" width="8.88671875" style="18"/>
    <col min="14" max="15" width="9.33203125" customWidth="1"/>
    <col min="17" max="17" width="8.88671875" style="18"/>
    <col min="18" max="19" width="9.5546875" customWidth="1"/>
  </cols>
  <sheetData>
    <row r="1" spans="1:20">
      <c r="B1" s="17"/>
      <c r="C1" s="36">
        <v>44044</v>
      </c>
      <c r="D1" s="36">
        <v>44349</v>
      </c>
      <c r="E1" s="31" t="s">
        <v>57</v>
      </c>
    </row>
    <row r="2" spans="1:20">
      <c r="A2" s="14">
        <v>1</v>
      </c>
      <c r="B2" s="18" t="s">
        <v>8</v>
      </c>
      <c r="C2" s="16">
        <v>71093.315999999992</v>
      </c>
      <c r="D2" s="16">
        <f>INDEX(ktable2,MATCH(B2,ktable1,0),2)</f>
        <v>73579.967999999993</v>
      </c>
      <c r="E2" s="16">
        <f>D2-C2</f>
        <v>2486.6520000000019</v>
      </c>
      <c r="H2" s="11" t="s">
        <v>8</v>
      </c>
      <c r="I2" s="4">
        <v>73579.967999999993</v>
      </c>
      <c r="N2" s="37">
        <v>44044</v>
      </c>
      <c r="O2" s="37">
        <v>44349</v>
      </c>
      <c r="P2" s="33" t="s">
        <v>57</v>
      </c>
      <c r="R2" s="37">
        <v>44044</v>
      </c>
      <c r="S2" s="37">
        <v>44349</v>
      </c>
      <c r="T2" s="33" t="s">
        <v>57</v>
      </c>
    </row>
    <row r="3" spans="1:20">
      <c r="A3" s="14">
        <v>2</v>
      </c>
      <c r="B3" s="17" t="s">
        <v>9</v>
      </c>
      <c r="C3" s="16">
        <v>68633.895000000019</v>
      </c>
      <c r="D3" s="15">
        <f>INDEX(ktable2,MATCH(B3,ktable1,0),2)</f>
        <v>61507.210999999996</v>
      </c>
      <c r="E3" s="16">
        <f>D3-C3</f>
        <v>-7126.6840000000229</v>
      </c>
      <c r="H3" s="12" t="s">
        <v>9</v>
      </c>
      <c r="I3" s="6">
        <v>61507.210999999996</v>
      </c>
      <c r="M3" s="18" t="s">
        <v>8</v>
      </c>
      <c r="N3" s="16">
        <v>71093.315999999992</v>
      </c>
      <c r="O3" s="16">
        <v>73579.967999999993</v>
      </c>
      <c r="P3" s="16">
        <v>2486.6520000000019</v>
      </c>
      <c r="Q3" s="18" t="s">
        <v>25</v>
      </c>
      <c r="R3" s="16">
        <v>1475.56</v>
      </c>
      <c r="S3" s="16">
        <v>1406.62</v>
      </c>
      <c r="T3" s="16">
        <v>-68.940000000000055</v>
      </c>
    </row>
    <row r="4" spans="1:20">
      <c r="A4" s="14">
        <v>3</v>
      </c>
      <c r="B4" s="17" t="s">
        <v>12</v>
      </c>
      <c r="C4" s="16">
        <v>39164.366000000002</v>
      </c>
      <c r="D4" s="15">
        <f>INDEX(ktable2,MATCH(B4,ktable1,0),2)</f>
        <v>22942.156999999999</v>
      </c>
      <c r="E4" s="16">
        <f t="shared" ref="E4:E48" si="0">D4-C4</f>
        <v>-16222.209000000003</v>
      </c>
      <c r="H4" s="12" t="s">
        <v>10</v>
      </c>
      <c r="I4" s="6">
        <v>15339.624</v>
      </c>
      <c r="M4" s="18" t="s">
        <v>9</v>
      </c>
      <c r="N4" s="16">
        <v>68633.895000000019</v>
      </c>
      <c r="O4" s="16">
        <v>61507.210999999996</v>
      </c>
      <c r="P4" s="16">
        <v>-7126.6840000000229</v>
      </c>
      <c r="Q4" s="18" t="s">
        <v>38</v>
      </c>
      <c r="R4" s="16">
        <v>1239</v>
      </c>
      <c r="S4" s="16">
        <v>2858</v>
      </c>
      <c r="T4" s="16">
        <v>1619</v>
      </c>
    </row>
    <row r="5" spans="1:20">
      <c r="A5" s="14">
        <v>4</v>
      </c>
      <c r="B5" s="17" t="s">
        <v>53</v>
      </c>
      <c r="C5" s="16">
        <v>16726.14</v>
      </c>
      <c r="D5" s="15">
        <f>INDEX(ktable2,MATCH(B5,ktable1,0),2)</f>
        <v>24055.78</v>
      </c>
      <c r="E5" s="16">
        <f t="shared" si="0"/>
        <v>7329.6399999999994</v>
      </c>
      <c r="H5" s="12" t="s">
        <v>11</v>
      </c>
      <c r="I5" s="6">
        <v>1639.9</v>
      </c>
      <c r="M5" s="18" t="s">
        <v>12</v>
      </c>
      <c r="N5" s="16">
        <v>39164.366000000002</v>
      </c>
      <c r="O5" s="16">
        <v>22942.156999999999</v>
      </c>
      <c r="P5" s="16">
        <v>-16222.209000000003</v>
      </c>
      <c r="Q5" s="18" t="s">
        <v>52</v>
      </c>
      <c r="R5" s="16">
        <v>831</v>
      </c>
      <c r="S5" s="16">
        <v>7783.2</v>
      </c>
      <c r="T5" s="16">
        <v>6952.2</v>
      </c>
    </row>
    <row r="6" spans="1:20">
      <c r="A6" s="14">
        <v>5</v>
      </c>
      <c r="B6" s="17" t="s">
        <v>10</v>
      </c>
      <c r="C6" s="16">
        <v>15931.936</v>
      </c>
      <c r="D6" s="15">
        <f>INDEX(ktable2,MATCH(B6,ktable1,0),2)</f>
        <v>15339.624</v>
      </c>
      <c r="E6" s="16">
        <f t="shared" si="0"/>
        <v>-592.3119999999999</v>
      </c>
      <c r="H6" s="12" t="s">
        <v>12</v>
      </c>
      <c r="I6" s="6">
        <v>22942.156999999999</v>
      </c>
      <c r="M6" s="18" t="s">
        <v>53</v>
      </c>
      <c r="N6" s="16">
        <v>16726.14</v>
      </c>
      <c r="O6" s="16">
        <v>24055.78</v>
      </c>
      <c r="P6" s="16">
        <v>7329.6399999999994</v>
      </c>
      <c r="Q6" s="18" t="s">
        <v>22</v>
      </c>
      <c r="R6" s="16">
        <v>716</v>
      </c>
      <c r="S6" s="16">
        <v>488</v>
      </c>
      <c r="T6" s="16">
        <v>-228</v>
      </c>
    </row>
    <row r="7" spans="1:20">
      <c r="A7" s="14">
        <v>6</v>
      </c>
      <c r="B7" s="17" t="s">
        <v>39</v>
      </c>
      <c r="C7" s="16">
        <v>15075.256000000001</v>
      </c>
      <c r="D7" s="15">
        <f>INDEX(ktable2,MATCH(B7,ktable1,0),2)</f>
        <v>8789</v>
      </c>
      <c r="E7" s="16">
        <f t="shared" si="0"/>
        <v>-6286.2560000000012</v>
      </c>
      <c r="H7" s="12" t="s">
        <v>13</v>
      </c>
      <c r="I7" s="6">
        <v>3238.15</v>
      </c>
      <c r="M7" s="18" t="s">
        <v>10</v>
      </c>
      <c r="N7" s="16">
        <v>15931.936</v>
      </c>
      <c r="O7" s="16">
        <v>15339.624</v>
      </c>
      <c r="P7" s="16">
        <v>-592.3119999999999</v>
      </c>
      <c r="Q7" s="18" t="s">
        <v>51</v>
      </c>
      <c r="R7" s="16">
        <v>532</v>
      </c>
      <c r="S7" s="16">
        <v>227.37</v>
      </c>
      <c r="T7" s="16">
        <v>-304.63</v>
      </c>
    </row>
    <row r="8" spans="1:20">
      <c r="A8" s="14">
        <v>7</v>
      </c>
      <c r="B8" s="17" t="s">
        <v>45</v>
      </c>
      <c r="C8" s="16">
        <v>14357</v>
      </c>
      <c r="D8" s="15">
        <f>INDEX(ktable2,MATCH(B8,ktable1,0),2)</f>
        <v>11201</v>
      </c>
      <c r="E8" s="16">
        <f t="shared" si="0"/>
        <v>-3156</v>
      </c>
      <c r="H8" s="12" t="s">
        <v>14</v>
      </c>
      <c r="I8" s="6">
        <v>12136.937</v>
      </c>
      <c r="M8" s="18" t="s">
        <v>39</v>
      </c>
      <c r="N8" s="16">
        <v>15075.256000000001</v>
      </c>
      <c r="O8" s="16">
        <v>8789</v>
      </c>
      <c r="P8" s="16">
        <v>-6286.2560000000012</v>
      </c>
      <c r="Q8" s="18" t="s">
        <v>28</v>
      </c>
      <c r="R8" s="16">
        <v>171</v>
      </c>
      <c r="S8" s="16">
        <v>28</v>
      </c>
      <c r="T8" s="16">
        <v>-143</v>
      </c>
    </row>
    <row r="9" spans="1:20">
      <c r="A9" s="14">
        <v>8</v>
      </c>
      <c r="B9" s="17" t="s">
        <v>29</v>
      </c>
      <c r="C9" s="16">
        <v>11876</v>
      </c>
      <c r="D9" s="15">
        <f>INDEX(ktable2,MATCH(B9,ktable1,0),2)</f>
        <v>11764.94</v>
      </c>
      <c r="E9" s="16">
        <f t="shared" si="0"/>
        <v>-111.05999999999949</v>
      </c>
      <c r="H9" s="12" t="s">
        <v>15</v>
      </c>
      <c r="I9" s="6">
        <v>6845.4880000000003</v>
      </c>
      <c r="M9" s="18" t="s">
        <v>45</v>
      </c>
      <c r="N9" s="16">
        <v>14357</v>
      </c>
      <c r="O9" s="16">
        <v>11201</v>
      </c>
      <c r="P9" s="16">
        <v>-3156</v>
      </c>
      <c r="Q9" s="18" t="s">
        <v>23</v>
      </c>
      <c r="R9" s="16">
        <v>159</v>
      </c>
      <c r="S9" s="16">
        <v>100</v>
      </c>
      <c r="T9" s="16">
        <v>-59</v>
      </c>
    </row>
    <row r="10" spans="1:20">
      <c r="A10" s="14">
        <v>9</v>
      </c>
      <c r="B10" s="17" t="s">
        <v>14</v>
      </c>
      <c r="C10" s="16">
        <v>11189.76</v>
      </c>
      <c r="D10" s="15">
        <f>INDEX(ktable2,MATCH(B10,ktable1,0),2)</f>
        <v>12136.937</v>
      </c>
      <c r="E10" s="16">
        <f t="shared" si="0"/>
        <v>947.17699999999968</v>
      </c>
      <c r="H10" s="12" t="s">
        <v>16</v>
      </c>
      <c r="I10" s="6">
        <v>0</v>
      </c>
      <c r="M10" s="18" t="s">
        <v>29</v>
      </c>
      <c r="N10" s="16">
        <v>11876</v>
      </c>
      <c r="O10" s="16">
        <v>11764.94</v>
      </c>
      <c r="P10" s="16">
        <v>-111.05999999999949</v>
      </c>
      <c r="Q10" s="18" t="s">
        <v>21</v>
      </c>
      <c r="R10" s="16">
        <v>91</v>
      </c>
      <c r="S10" s="16">
        <v>42</v>
      </c>
      <c r="T10" s="16">
        <v>-49</v>
      </c>
    </row>
    <row r="11" spans="1:20">
      <c r="A11" s="14">
        <v>10</v>
      </c>
      <c r="B11" s="17" t="s">
        <v>42</v>
      </c>
      <c r="C11" s="16">
        <v>10200</v>
      </c>
      <c r="D11" s="15">
        <f>INDEX(ktable2,MATCH(B11,ktable1,0),2)</f>
        <v>10373</v>
      </c>
      <c r="E11" s="16">
        <f t="shared" si="0"/>
        <v>173</v>
      </c>
      <c r="H11" s="12" t="s">
        <v>17</v>
      </c>
      <c r="I11" s="6">
        <v>0</v>
      </c>
      <c r="M11" s="18" t="s">
        <v>14</v>
      </c>
      <c r="N11" s="16">
        <v>11189.76</v>
      </c>
      <c r="O11" s="16">
        <v>12136.937</v>
      </c>
      <c r="P11" s="16">
        <v>947.17699999999968</v>
      </c>
      <c r="Q11" s="18" t="s">
        <v>20</v>
      </c>
      <c r="R11" s="16">
        <v>77</v>
      </c>
      <c r="S11" s="16">
        <v>74</v>
      </c>
      <c r="T11" s="16">
        <v>-3</v>
      </c>
    </row>
    <row r="12" spans="1:20">
      <c r="A12" s="14">
        <v>11</v>
      </c>
      <c r="B12" s="17" t="s">
        <v>31</v>
      </c>
      <c r="C12" s="16">
        <v>9879.0760000000009</v>
      </c>
      <c r="D12" s="15">
        <f>INDEX(ktable2,MATCH(B12,ktable1,0),2)</f>
        <v>17687.02</v>
      </c>
      <c r="E12" s="16">
        <f t="shared" si="0"/>
        <v>7807.9439999999995</v>
      </c>
      <c r="H12" s="12" t="s">
        <v>18</v>
      </c>
      <c r="I12" s="6">
        <v>0</v>
      </c>
      <c r="M12" s="18" t="s">
        <v>42</v>
      </c>
      <c r="N12" s="16">
        <v>10200</v>
      </c>
      <c r="O12" s="16">
        <v>10373</v>
      </c>
      <c r="P12" s="16">
        <v>173</v>
      </c>
      <c r="Q12" s="18" t="s">
        <v>47</v>
      </c>
      <c r="R12" s="16">
        <v>48</v>
      </c>
      <c r="S12" s="16">
        <v>1146</v>
      </c>
      <c r="T12" s="16">
        <v>1098</v>
      </c>
    </row>
    <row r="13" spans="1:20">
      <c r="A13" s="14">
        <v>12</v>
      </c>
      <c r="B13" s="17" t="s">
        <v>49</v>
      </c>
      <c r="C13" s="16">
        <v>8536.1139999999996</v>
      </c>
      <c r="D13" s="15">
        <f>INDEX(ktable2,MATCH(B13,ktable1,0),2)</f>
        <v>4493.4809999999998</v>
      </c>
      <c r="E13" s="16">
        <f t="shared" si="0"/>
        <v>-4042.6329999999998</v>
      </c>
      <c r="H13" s="12" t="s">
        <v>19</v>
      </c>
      <c r="I13" s="6">
        <v>3621.3</v>
      </c>
      <c r="M13" s="18" t="s">
        <v>31</v>
      </c>
      <c r="N13" s="16">
        <v>9879.0760000000009</v>
      </c>
      <c r="O13" s="16">
        <v>17687.02</v>
      </c>
      <c r="P13" s="16">
        <v>7807.9439999999995</v>
      </c>
      <c r="Q13" s="18" t="s">
        <v>16</v>
      </c>
      <c r="R13" s="16">
        <v>0</v>
      </c>
      <c r="S13" s="16">
        <v>0</v>
      </c>
      <c r="T13" s="16">
        <v>0</v>
      </c>
    </row>
    <row r="14" spans="1:20">
      <c r="A14" s="14">
        <v>13</v>
      </c>
      <c r="B14" s="17" t="s">
        <v>37</v>
      </c>
      <c r="C14" s="16">
        <v>7587.55</v>
      </c>
      <c r="D14" s="15">
        <f>INDEX(ktable2,MATCH(B14,ktable1,0),2)</f>
        <v>11652.08</v>
      </c>
      <c r="E14" s="16">
        <f t="shared" si="0"/>
        <v>4064.5299999999997</v>
      </c>
      <c r="H14" s="12" t="s">
        <v>20</v>
      </c>
      <c r="I14" s="6">
        <v>74</v>
      </c>
      <c r="M14" s="18" t="s">
        <v>49</v>
      </c>
      <c r="N14" s="16">
        <v>8536.1139999999996</v>
      </c>
      <c r="O14" s="16">
        <v>4493.4809999999998</v>
      </c>
      <c r="P14" s="16">
        <v>-4042.6329999999998</v>
      </c>
      <c r="Q14" s="18" t="s">
        <v>17</v>
      </c>
      <c r="R14" s="16">
        <v>0</v>
      </c>
      <c r="S14" s="16">
        <v>0</v>
      </c>
      <c r="T14" s="16">
        <v>0</v>
      </c>
    </row>
    <row r="15" spans="1:20">
      <c r="A15" s="14">
        <v>14</v>
      </c>
      <c r="B15" s="17" t="s">
        <v>24</v>
      </c>
      <c r="C15" s="16">
        <v>6162.24</v>
      </c>
      <c r="D15" s="15">
        <f>INDEX(ktable2,MATCH(B15,ktable1,0),2)</f>
        <v>3117.4</v>
      </c>
      <c r="E15" s="16">
        <f t="shared" si="0"/>
        <v>-3044.8399999999997</v>
      </c>
      <c r="H15" s="12" t="s">
        <v>21</v>
      </c>
      <c r="I15" s="6">
        <v>42</v>
      </c>
      <c r="M15" s="18" t="s">
        <v>37</v>
      </c>
      <c r="N15" s="16">
        <v>7587.55</v>
      </c>
      <c r="O15" s="16">
        <v>11652.08</v>
      </c>
      <c r="P15" s="16">
        <v>4064.5299999999997</v>
      </c>
      <c r="Q15" s="18" t="s">
        <v>18</v>
      </c>
      <c r="R15" s="16">
        <v>0</v>
      </c>
      <c r="S15" s="16">
        <v>0</v>
      </c>
      <c r="T15" s="16">
        <v>0</v>
      </c>
    </row>
    <row r="16" spans="1:20">
      <c r="A16" s="14">
        <v>15</v>
      </c>
      <c r="B16" s="17" t="s">
        <v>46</v>
      </c>
      <c r="C16" s="16">
        <v>4967.5300000000007</v>
      </c>
      <c r="D16" s="15">
        <f>INDEX(ktable2,MATCH(B16,ktable1,0),2)</f>
        <v>7578.74</v>
      </c>
      <c r="E16" s="16">
        <f t="shared" si="0"/>
        <v>2611.2099999999991</v>
      </c>
      <c r="H16" s="12" t="s">
        <v>22</v>
      </c>
      <c r="I16" s="6">
        <v>488</v>
      </c>
      <c r="M16" s="18" t="s">
        <v>24</v>
      </c>
      <c r="N16" s="16">
        <v>6162.24</v>
      </c>
      <c r="O16" s="16">
        <v>3117.4</v>
      </c>
      <c r="P16" s="16">
        <v>-3044.8399999999997</v>
      </c>
      <c r="Q16" s="18" t="s">
        <v>26</v>
      </c>
      <c r="R16" s="16">
        <v>0</v>
      </c>
      <c r="S16" s="16">
        <v>0</v>
      </c>
      <c r="T16" s="16">
        <v>0</v>
      </c>
    </row>
    <row r="17" spans="1:20">
      <c r="A17" s="14">
        <v>16</v>
      </c>
      <c r="B17" s="17" t="s">
        <v>15</v>
      </c>
      <c r="C17" s="16">
        <v>4879.6000000000004</v>
      </c>
      <c r="D17" s="15">
        <f>INDEX(ktable2,MATCH(B17,ktable1,0),2)</f>
        <v>6845.4880000000003</v>
      </c>
      <c r="E17" s="16">
        <f t="shared" si="0"/>
        <v>1965.8879999999999</v>
      </c>
      <c r="H17" s="12" t="s">
        <v>23</v>
      </c>
      <c r="I17" s="6">
        <v>100</v>
      </c>
      <c r="M17" s="18" t="s">
        <v>46</v>
      </c>
      <c r="N17" s="16">
        <v>4967.5300000000007</v>
      </c>
      <c r="O17" s="16">
        <v>7578.74</v>
      </c>
      <c r="P17" s="16">
        <v>2611.2099999999991</v>
      </c>
      <c r="Q17" s="18" t="s">
        <v>27</v>
      </c>
      <c r="R17" s="16">
        <v>0</v>
      </c>
      <c r="S17" s="16">
        <v>0</v>
      </c>
      <c r="T17" s="16">
        <v>0</v>
      </c>
    </row>
    <row r="18" spans="1:20">
      <c r="A18" s="14">
        <v>17</v>
      </c>
      <c r="B18" s="17" t="s">
        <v>35</v>
      </c>
      <c r="C18" s="16">
        <v>4197</v>
      </c>
      <c r="D18" s="15">
        <f>INDEX(ktable2,MATCH(B18,ktable1,0),2)</f>
        <v>5586</v>
      </c>
      <c r="E18" s="16">
        <f t="shared" si="0"/>
        <v>1389</v>
      </c>
      <c r="H18" s="12" t="s">
        <v>24</v>
      </c>
      <c r="I18" s="6">
        <v>3117.4</v>
      </c>
      <c r="M18" s="18" t="s">
        <v>15</v>
      </c>
      <c r="N18" s="16">
        <v>4879.6000000000004</v>
      </c>
      <c r="O18" s="16">
        <v>6845.4880000000003</v>
      </c>
      <c r="P18" s="16">
        <v>1965.8879999999999</v>
      </c>
      <c r="Q18" s="18" t="s">
        <v>32</v>
      </c>
      <c r="R18" s="16">
        <v>0</v>
      </c>
      <c r="S18" s="16">
        <v>0</v>
      </c>
      <c r="T18" s="16">
        <v>0</v>
      </c>
    </row>
    <row r="19" spans="1:20">
      <c r="A19" s="14">
        <v>18</v>
      </c>
      <c r="B19" s="17" t="s">
        <v>19</v>
      </c>
      <c r="C19" s="16">
        <v>3275.768</v>
      </c>
      <c r="D19" s="15">
        <f>INDEX(ktable2,MATCH(B19,ktable1,0),2)</f>
        <v>3621.3</v>
      </c>
      <c r="E19" s="16">
        <f t="shared" si="0"/>
        <v>345.53200000000015</v>
      </c>
      <c r="H19" s="12" t="s">
        <v>25</v>
      </c>
      <c r="I19" s="6">
        <v>1406.62</v>
      </c>
      <c r="M19" s="18" t="s">
        <v>35</v>
      </c>
      <c r="N19" s="16">
        <v>4197</v>
      </c>
      <c r="O19" s="16">
        <v>5586</v>
      </c>
      <c r="P19" s="16">
        <v>1389</v>
      </c>
      <c r="Q19" s="18" t="s">
        <v>33</v>
      </c>
      <c r="R19" s="16">
        <v>0</v>
      </c>
      <c r="S19" s="16">
        <v>0</v>
      </c>
      <c r="T19" s="16">
        <v>0</v>
      </c>
    </row>
    <row r="20" spans="1:20">
      <c r="A20" s="14">
        <v>19</v>
      </c>
      <c r="B20" s="17" t="s">
        <v>13</v>
      </c>
      <c r="C20" s="16">
        <v>2762.93</v>
      </c>
      <c r="D20" s="15">
        <f>INDEX(ktable2,MATCH(B20,ktable1,0),2)</f>
        <v>3238.15</v>
      </c>
      <c r="E20" s="16">
        <f t="shared" si="0"/>
        <v>475.22000000000025</v>
      </c>
      <c r="H20" s="12" t="s">
        <v>26</v>
      </c>
      <c r="I20" s="6">
        <v>0</v>
      </c>
      <c r="M20" s="18" t="s">
        <v>19</v>
      </c>
      <c r="N20" s="16">
        <v>3275.768</v>
      </c>
      <c r="O20" s="16">
        <v>3621.3</v>
      </c>
      <c r="P20" s="16">
        <v>345.53200000000015</v>
      </c>
      <c r="Q20" s="18" t="s">
        <v>34</v>
      </c>
      <c r="R20" s="16">
        <v>0</v>
      </c>
      <c r="S20" s="16">
        <v>0</v>
      </c>
      <c r="T20" s="16">
        <v>0</v>
      </c>
    </row>
    <row r="21" spans="1:20">
      <c r="A21" s="14">
        <v>20</v>
      </c>
      <c r="B21" s="17" t="s">
        <v>30</v>
      </c>
      <c r="C21" s="16">
        <v>2677</v>
      </c>
      <c r="D21" s="15">
        <f>INDEX(ktable2,MATCH(B21,ktable1,0),2)</f>
        <v>3053</v>
      </c>
      <c r="E21" s="16">
        <f t="shared" si="0"/>
        <v>376</v>
      </c>
      <c r="H21" s="12" t="s">
        <v>27</v>
      </c>
      <c r="I21" s="6">
        <v>0</v>
      </c>
      <c r="M21" s="18" t="s">
        <v>13</v>
      </c>
      <c r="N21" s="16">
        <v>2762.93</v>
      </c>
      <c r="O21" s="16">
        <v>3238.15</v>
      </c>
      <c r="P21" s="16">
        <v>475.22000000000025</v>
      </c>
      <c r="Q21" s="18" t="s">
        <v>36</v>
      </c>
      <c r="R21" s="16">
        <v>0</v>
      </c>
      <c r="S21" s="16">
        <v>0</v>
      </c>
      <c r="T21" s="16">
        <v>0</v>
      </c>
    </row>
    <row r="22" spans="1:20">
      <c r="A22" s="14">
        <v>21</v>
      </c>
      <c r="B22" s="17" t="s">
        <v>54</v>
      </c>
      <c r="C22" s="16">
        <v>2361</v>
      </c>
      <c r="D22" s="15">
        <f>INDEX(ktable2,MATCH(B22,ktable1,0),2)</f>
        <v>1556</v>
      </c>
      <c r="E22" s="16">
        <f t="shared" si="0"/>
        <v>-805</v>
      </c>
      <c r="H22" s="12" t="s">
        <v>28</v>
      </c>
      <c r="I22" s="6">
        <v>28</v>
      </c>
      <c r="M22" s="18" t="s">
        <v>30</v>
      </c>
      <c r="N22" s="16">
        <v>2677</v>
      </c>
      <c r="O22" s="16">
        <v>3053</v>
      </c>
      <c r="P22" s="16">
        <v>376</v>
      </c>
      <c r="Q22" s="18" t="s">
        <v>40</v>
      </c>
      <c r="R22" s="16">
        <v>0</v>
      </c>
      <c r="S22" s="16">
        <v>0</v>
      </c>
      <c r="T22" s="16">
        <v>0</v>
      </c>
    </row>
    <row r="23" spans="1:20">
      <c r="A23" s="14">
        <v>22</v>
      </c>
      <c r="B23" s="17" t="s">
        <v>48</v>
      </c>
      <c r="C23" s="16">
        <v>2269</v>
      </c>
      <c r="D23" s="15">
        <f>INDEX(ktable2,MATCH(B23,ktable1,0),2)</f>
        <v>1344</v>
      </c>
      <c r="E23" s="16">
        <f t="shared" si="0"/>
        <v>-925</v>
      </c>
      <c r="H23" s="12" t="s">
        <v>29</v>
      </c>
      <c r="I23" s="6">
        <v>11764.94</v>
      </c>
      <c r="M23" s="18" t="s">
        <v>54</v>
      </c>
      <c r="N23" s="16">
        <v>2361</v>
      </c>
      <c r="O23" s="16">
        <v>1556</v>
      </c>
      <c r="P23" s="16">
        <v>-805</v>
      </c>
      <c r="Q23" s="18" t="s">
        <v>41</v>
      </c>
      <c r="R23" s="16">
        <v>0</v>
      </c>
      <c r="S23" s="16">
        <v>0</v>
      </c>
      <c r="T23" s="16">
        <v>0</v>
      </c>
    </row>
    <row r="24" spans="1:20">
      <c r="A24" s="14">
        <v>23</v>
      </c>
      <c r="B24" s="17" t="s">
        <v>50</v>
      </c>
      <c r="C24" s="16">
        <v>1641</v>
      </c>
      <c r="D24" s="15">
        <f>INDEX(ktable2,MATCH(B24,ktable1,0),2)</f>
        <v>2748</v>
      </c>
      <c r="E24" s="16">
        <f t="shared" si="0"/>
        <v>1107</v>
      </c>
      <c r="H24" s="12" t="s">
        <v>30</v>
      </c>
      <c r="I24" s="6">
        <v>3053</v>
      </c>
      <c r="M24" s="18" t="s">
        <v>48</v>
      </c>
      <c r="N24" s="16">
        <v>2269</v>
      </c>
      <c r="O24" s="16">
        <v>1344</v>
      </c>
      <c r="P24" s="16">
        <v>-925</v>
      </c>
      <c r="Q24" s="18" t="s">
        <v>44</v>
      </c>
      <c r="R24" s="16">
        <v>0</v>
      </c>
      <c r="S24" s="16">
        <v>0</v>
      </c>
      <c r="T24" s="16">
        <v>0</v>
      </c>
    </row>
    <row r="25" spans="1:20">
      <c r="A25" s="14">
        <v>24</v>
      </c>
      <c r="B25" s="17" t="s">
        <v>11</v>
      </c>
      <c r="C25" s="16">
        <v>1604</v>
      </c>
      <c r="D25" s="15">
        <f>INDEX(ktable2,MATCH(B25,ktable1,0),2)</f>
        <v>1639.9</v>
      </c>
      <c r="E25" s="16">
        <f t="shared" si="0"/>
        <v>35.900000000000091</v>
      </c>
      <c r="H25" s="12" t="s">
        <v>31</v>
      </c>
      <c r="I25" s="6">
        <v>17687.02</v>
      </c>
      <c r="M25" s="18" t="s">
        <v>50</v>
      </c>
      <c r="N25" s="16">
        <v>1641</v>
      </c>
      <c r="O25" s="16">
        <v>2748</v>
      </c>
      <c r="P25" s="16">
        <v>1107</v>
      </c>
      <c r="R25" s="16"/>
      <c r="S25" s="16"/>
      <c r="T25" s="16"/>
    </row>
    <row r="26" spans="1:20">
      <c r="A26" s="14">
        <v>25</v>
      </c>
      <c r="B26" s="17" t="s">
        <v>43</v>
      </c>
      <c r="C26" s="16">
        <v>1537.5</v>
      </c>
      <c r="D26" s="15">
        <f>INDEX(ktable2,MATCH(B26,ktable1,0),2)</f>
        <v>2762.14</v>
      </c>
      <c r="E26" s="16">
        <f t="shared" si="0"/>
        <v>1224.6399999999999</v>
      </c>
      <c r="H26" s="12" t="s">
        <v>32</v>
      </c>
      <c r="I26" s="6">
        <v>0</v>
      </c>
      <c r="M26" s="18" t="s">
        <v>11</v>
      </c>
      <c r="N26" s="16">
        <v>1604</v>
      </c>
      <c r="O26" s="16">
        <v>1639.9</v>
      </c>
      <c r="P26" s="16">
        <v>35.900000000000091</v>
      </c>
      <c r="R26" s="16"/>
      <c r="S26" s="16"/>
      <c r="T26" s="16"/>
    </row>
    <row r="27" spans="1:20">
      <c r="A27" s="14">
        <v>26</v>
      </c>
      <c r="B27" s="17" t="s">
        <v>25</v>
      </c>
      <c r="C27" s="16">
        <v>1475.56</v>
      </c>
      <c r="D27" s="15">
        <f>INDEX(ktable2,MATCH(B27,ktable1,0),2)</f>
        <v>1406.62</v>
      </c>
      <c r="E27" s="16">
        <f t="shared" si="0"/>
        <v>-68.940000000000055</v>
      </c>
      <c r="H27" s="12" t="s">
        <v>33</v>
      </c>
      <c r="I27" s="6">
        <v>0</v>
      </c>
      <c r="M27" s="18" t="s">
        <v>43</v>
      </c>
      <c r="N27" s="16">
        <v>1537.5</v>
      </c>
      <c r="O27" s="16">
        <v>2762.14</v>
      </c>
      <c r="P27" s="16">
        <v>1224.6399999999999</v>
      </c>
      <c r="R27" s="16"/>
      <c r="S27" s="16"/>
      <c r="T27" s="16"/>
    </row>
    <row r="28" spans="1:20">
      <c r="A28" s="14">
        <v>27</v>
      </c>
      <c r="B28" s="17" t="s">
        <v>38</v>
      </c>
      <c r="C28" s="16">
        <v>1239</v>
      </c>
      <c r="D28" s="15">
        <f>INDEX(ktable2,MATCH(B28,ktable1,0),2)</f>
        <v>2858</v>
      </c>
      <c r="E28" s="16">
        <f t="shared" si="0"/>
        <v>1619</v>
      </c>
      <c r="H28" s="12" t="s">
        <v>34</v>
      </c>
      <c r="I28" s="6">
        <v>0</v>
      </c>
      <c r="M28" s="18" t="s">
        <v>25</v>
      </c>
      <c r="N28" s="16">
        <v>1475.56</v>
      </c>
      <c r="O28" s="16">
        <v>1406.62</v>
      </c>
      <c r="P28" s="16">
        <v>-68.940000000000055</v>
      </c>
      <c r="R28" s="16"/>
      <c r="S28" s="16"/>
      <c r="T28" s="16"/>
    </row>
    <row r="29" spans="1:20">
      <c r="A29" s="14">
        <v>28</v>
      </c>
      <c r="B29" s="17" t="s">
        <v>52</v>
      </c>
      <c r="C29" s="16">
        <v>831</v>
      </c>
      <c r="D29" s="15">
        <f>INDEX(ktable2,MATCH(B29,ktable1,0),2)</f>
        <v>7783.2</v>
      </c>
      <c r="E29" s="16">
        <f t="shared" si="0"/>
        <v>6952.2</v>
      </c>
      <c r="H29" s="12" t="s">
        <v>35</v>
      </c>
      <c r="I29" s="6">
        <v>5586</v>
      </c>
    </row>
    <row r="30" spans="1:20">
      <c r="A30" s="14">
        <v>29</v>
      </c>
      <c r="B30" s="17" t="s">
        <v>22</v>
      </c>
      <c r="C30" s="16">
        <v>716</v>
      </c>
      <c r="D30" s="15">
        <f>INDEX(ktable2,MATCH(B30,ktable1,0),2)</f>
        <v>488</v>
      </c>
      <c r="E30" s="16">
        <f t="shared" si="0"/>
        <v>-228</v>
      </c>
      <c r="H30" s="12" t="s">
        <v>36</v>
      </c>
      <c r="I30" s="6">
        <v>0</v>
      </c>
    </row>
    <row r="31" spans="1:20">
      <c r="A31" s="14">
        <v>30</v>
      </c>
      <c r="B31" s="17" t="s">
        <v>51</v>
      </c>
      <c r="C31" s="16">
        <v>532</v>
      </c>
      <c r="D31" s="15">
        <f>INDEX(ktable2,MATCH(B31,ktable1,0),2)</f>
        <v>227.37</v>
      </c>
      <c r="E31" s="16">
        <f t="shared" si="0"/>
        <v>-304.63</v>
      </c>
      <c r="H31" s="12" t="s">
        <v>37</v>
      </c>
      <c r="I31" s="6">
        <v>11652.08</v>
      </c>
    </row>
    <row r="32" spans="1:20">
      <c r="A32" s="14">
        <v>31</v>
      </c>
      <c r="B32" s="17" t="s">
        <v>28</v>
      </c>
      <c r="C32" s="16">
        <v>171</v>
      </c>
      <c r="D32" s="15">
        <f>INDEX(ktable2,MATCH(B32,ktable1,0),2)</f>
        <v>28</v>
      </c>
      <c r="E32" s="16">
        <f t="shared" si="0"/>
        <v>-143</v>
      </c>
      <c r="H32" s="12" t="s">
        <v>38</v>
      </c>
      <c r="I32" s="6">
        <v>2858</v>
      </c>
    </row>
    <row r="33" spans="1:9">
      <c r="A33" s="14">
        <v>32</v>
      </c>
      <c r="B33" s="17" t="s">
        <v>23</v>
      </c>
      <c r="C33" s="16">
        <v>159</v>
      </c>
      <c r="D33" s="15">
        <f>INDEX(ktable2,MATCH(B33,ktable1,0),2)</f>
        <v>100</v>
      </c>
      <c r="E33" s="16">
        <f t="shared" si="0"/>
        <v>-59</v>
      </c>
      <c r="H33" s="12" t="s">
        <v>39</v>
      </c>
      <c r="I33" s="6">
        <v>8789</v>
      </c>
    </row>
    <row r="34" spans="1:9">
      <c r="A34" s="14">
        <v>33</v>
      </c>
      <c r="B34" s="17" t="s">
        <v>21</v>
      </c>
      <c r="C34" s="16">
        <v>91</v>
      </c>
      <c r="D34" s="15">
        <f>INDEX(ktable2,MATCH(B34,ktable1,0),2)</f>
        <v>42</v>
      </c>
      <c r="E34" s="16">
        <f t="shared" si="0"/>
        <v>-49</v>
      </c>
      <c r="H34" s="12" t="s">
        <v>40</v>
      </c>
      <c r="I34" s="6">
        <v>0</v>
      </c>
    </row>
    <row r="35" spans="1:9">
      <c r="A35" s="14">
        <v>34</v>
      </c>
      <c r="B35" s="17" t="s">
        <v>20</v>
      </c>
      <c r="C35" s="16">
        <v>77</v>
      </c>
      <c r="D35" s="15">
        <f>INDEX(ktable2,MATCH(B35,ktable1,0),2)</f>
        <v>74</v>
      </c>
      <c r="E35" s="16">
        <f t="shared" si="0"/>
        <v>-3</v>
      </c>
      <c r="H35" s="12" t="s">
        <v>41</v>
      </c>
      <c r="I35" s="6">
        <v>0</v>
      </c>
    </row>
    <row r="36" spans="1:9">
      <c r="A36" s="14">
        <v>35</v>
      </c>
      <c r="B36" s="17" t="s">
        <v>47</v>
      </c>
      <c r="C36" s="16">
        <v>48</v>
      </c>
      <c r="D36" s="15">
        <f>INDEX(ktable2,MATCH(B36,ktable1,0),2)</f>
        <v>1146</v>
      </c>
      <c r="E36" s="16">
        <f t="shared" si="0"/>
        <v>1098</v>
      </c>
      <c r="H36" s="12" t="s">
        <v>42</v>
      </c>
      <c r="I36" s="6">
        <v>10373</v>
      </c>
    </row>
    <row r="37" spans="1:9">
      <c r="A37" s="14">
        <v>36</v>
      </c>
      <c r="B37" s="17" t="s">
        <v>16</v>
      </c>
      <c r="C37" s="16">
        <v>0</v>
      </c>
      <c r="D37" s="15">
        <f>INDEX(ktable2,MATCH(B37,ktable1,0),2)</f>
        <v>0</v>
      </c>
      <c r="E37" s="16">
        <f t="shared" si="0"/>
        <v>0</v>
      </c>
      <c r="H37" s="12" t="s">
        <v>43</v>
      </c>
      <c r="I37" s="6">
        <v>2762.14</v>
      </c>
    </row>
    <row r="38" spans="1:9">
      <c r="A38" s="14">
        <v>37</v>
      </c>
      <c r="B38" s="17" t="s">
        <v>17</v>
      </c>
      <c r="C38" s="16">
        <v>0</v>
      </c>
      <c r="D38" s="15">
        <f>INDEX(ktable2,MATCH(B38,ktable1,0),2)</f>
        <v>0</v>
      </c>
      <c r="E38" s="16">
        <f t="shared" si="0"/>
        <v>0</v>
      </c>
      <c r="H38" s="12" t="s">
        <v>44</v>
      </c>
      <c r="I38" s="6">
        <v>0</v>
      </c>
    </row>
    <row r="39" spans="1:9">
      <c r="A39" s="14">
        <v>38</v>
      </c>
      <c r="B39" s="17" t="s">
        <v>18</v>
      </c>
      <c r="C39" s="16">
        <v>0</v>
      </c>
      <c r="D39" s="15">
        <f>INDEX(ktable2,MATCH(B39,ktable1,0),2)</f>
        <v>0</v>
      </c>
      <c r="E39" s="16">
        <f t="shared" si="0"/>
        <v>0</v>
      </c>
      <c r="H39" s="12" t="s">
        <v>45</v>
      </c>
      <c r="I39" s="6">
        <v>11201</v>
      </c>
    </row>
    <row r="40" spans="1:9">
      <c r="A40" s="14">
        <v>39</v>
      </c>
      <c r="B40" s="17" t="s">
        <v>26</v>
      </c>
      <c r="C40" s="16">
        <v>0</v>
      </c>
      <c r="D40" s="15">
        <f>INDEX(ktable2,MATCH(B40,ktable1,0),2)</f>
        <v>0</v>
      </c>
      <c r="E40" s="16">
        <f t="shared" si="0"/>
        <v>0</v>
      </c>
      <c r="H40" s="12" t="s">
        <v>46</v>
      </c>
      <c r="I40" s="6">
        <v>7578.74</v>
      </c>
    </row>
    <row r="41" spans="1:9">
      <c r="A41" s="14">
        <v>40</v>
      </c>
      <c r="B41" s="17" t="s">
        <v>27</v>
      </c>
      <c r="C41" s="16">
        <v>0</v>
      </c>
      <c r="D41" s="15">
        <f>INDEX(ktable2,MATCH(B41,ktable1,0),2)</f>
        <v>0</v>
      </c>
      <c r="E41" s="16">
        <f t="shared" si="0"/>
        <v>0</v>
      </c>
      <c r="H41" s="12" t="s">
        <v>47</v>
      </c>
      <c r="I41" s="6">
        <v>1146</v>
      </c>
    </row>
    <row r="42" spans="1:9">
      <c r="A42" s="14">
        <v>41</v>
      </c>
      <c r="B42" s="17" t="s">
        <v>32</v>
      </c>
      <c r="C42" s="16">
        <v>0</v>
      </c>
      <c r="D42" s="15">
        <f>INDEX(ktable2,MATCH(B42,ktable1,0),2)</f>
        <v>0</v>
      </c>
      <c r="E42" s="16">
        <f t="shared" si="0"/>
        <v>0</v>
      </c>
      <c r="H42" s="12" t="s">
        <v>48</v>
      </c>
      <c r="I42" s="6">
        <v>1344</v>
      </c>
    </row>
    <row r="43" spans="1:9">
      <c r="A43" s="14">
        <v>42</v>
      </c>
      <c r="B43" s="17" t="s">
        <v>33</v>
      </c>
      <c r="C43" s="16">
        <v>0</v>
      </c>
      <c r="D43" s="15">
        <f>INDEX(ktable2,MATCH(B43,ktable1,0),2)</f>
        <v>0</v>
      </c>
      <c r="E43" s="16">
        <f t="shared" si="0"/>
        <v>0</v>
      </c>
      <c r="H43" s="12" t="s">
        <v>49</v>
      </c>
      <c r="I43" s="6">
        <v>4493.4809999999998</v>
      </c>
    </row>
    <row r="44" spans="1:9">
      <c r="A44" s="14">
        <v>43</v>
      </c>
      <c r="B44" s="17" t="s">
        <v>34</v>
      </c>
      <c r="C44" s="16">
        <v>0</v>
      </c>
      <c r="D44" s="15">
        <f>INDEX(ktable2,MATCH(B44,ktable1,0),2)</f>
        <v>0</v>
      </c>
      <c r="E44" s="16">
        <f t="shared" si="0"/>
        <v>0</v>
      </c>
      <c r="H44" s="12" t="s">
        <v>50</v>
      </c>
      <c r="I44" s="6">
        <v>2748</v>
      </c>
    </row>
    <row r="45" spans="1:9">
      <c r="A45" s="14">
        <v>44</v>
      </c>
      <c r="B45" s="17" t="s">
        <v>36</v>
      </c>
      <c r="C45" s="16">
        <v>0</v>
      </c>
      <c r="D45" s="15">
        <f>INDEX(ktable2,MATCH(B45,ktable1,0),2)</f>
        <v>0</v>
      </c>
      <c r="E45" s="16">
        <f t="shared" si="0"/>
        <v>0</v>
      </c>
      <c r="H45" s="12" t="s">
        <v>51</v>
      </c>
      <c r="I45" s="6">
        <v>227.37</v>
      </c>
    </row>
    <row r="46" spans="1:9">
      <c r="A46" s="14">
        <v>45</v>
      </c>
      <c r="B46" s="17" t="s">
        <v>40</v>
      </c>
      <c r="C46" s="16">
        <v>0</v>
      </c>
      <c r="D46" s="15">
        <f>INDEX(ktable2,MATCH(B46,ktable1,0),2)</f>
        <v>0</v>
      </c>
      <c r="E46" s="16">
        <f t="shared" si="0"/>
        <v>0</v>
      </c>
      <c r="H46" s="12" t="s">
        <v>52</v>
      </c>
      <c r="I46" s="6">
        <v>7783.2</v>
      </c>
    </row>
    <row r="47" spans="1:9">
      <c r="A47" s="14">
        <v>46</v>
      </c>
      <c r="B47" s="17" t="s">
        <v>41</v>
      </c>
      <c r="C47" s="16">
        <v>0</v>
      </c>
      <c r="D47" s="15">
        <f>INDEX(ktable2,MATCH(B47,ktable1,0),2)</f>
        <v>0</v>
      </c>
      <c r="E47" s="16">
        <f t="shared" si="0"/>
        <v>0</v>
      </c>
      <c r="H47" s="12" t="s">
        <v>53</v>
      </c>
      <c r="I47" s="6">
        <v>24055.78</v>
      </c>
    </row>
    <row r="48" spans="1:9">
      <c r="A48" s="14">
        <v>47</v>
      </c>
      <c r="B48" s="17" t="s">
        <v>44</v>
      </c>
      <c r="C48" s="16">
        <v>0</v>
      </c>
      <c r="D48" s="15">
        <f>INDEX(ktable2,MATCH(B48,ktable1,0),2)</f>
        <v>0</v>
      </c>
      <c r="E48" s="16">
        <f t="shared" si="0"/>
        <v>0</v>
      </c>
      <c r="H48" s="27" t="s">
        <v>58</v>
      </c>
      <c r="I48" s="8">
        <v>1556</v>
      </c>
    </row>
  </sheetData>
  <sortState ref="B2:C48">
    <sortCondition descending="1" ref="C2:C48"/>
  </sortState>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6</vt:i4>
      </vt:variant>
      <vt:variant>
        <vt:lpstr>グラフ</vt:lpstr>
      </vt:variant>
      <vt:variant>
        <vt:i4>5</vt:i4>
      </vt:variant>
      <vt:variant>
        <vt:lpstr>名前付き一覧</vt:lpstr>
      </vt:variant>
      <vt:variant>
        <vt:i4>10</vt:i4>
      </vt:variant>
    </vt:vector>
  </HeadingPairs>
  <TitlesOfParts>
    <vt:vector size="21" baseType="lpstr">
      <vt:lpstr>2021data</vt:lpstr>
      <vt:lpstr>廃棄物</vt:lpstr>
      <vt:lpstr>バイオマス</vt:lpstr>
      <vt:lpstr>地熱</vt:lpstr>
      <vt:lpstr>太陽</vt:lpstr>
      <vt:lpstr>風</vt:lpstr>
      <vt:lpstr>廃棄物Graph6</vt:lpstr>
      <vt:lpstr>バイGraph5</vt:lpstr>
      <vt:lpstr>地熱Graph4</vt:lpstr>
      <vt:lpstr>太陽Graph3</vt:lpstr>
      <vt:lpstr>風Graph2</vt:lpstr>
      <vt:lpstr>btable1</vt:lpstr>
      <vt:lpstr>btable2</vt:lpstr>
      <vt:lpstr>itable1</vt:lpstr>
      <vt:lpstr>itable2</vt:lpstr>
      <vt:lpstr>ktable1</vt:lpstr>
      <vt:lpstr>ktable2</vt:lpstr>
      <vt:lpstr>table1</vt:lpstr>
      <vt:lpstr>table2</vt:lpstr>
      <vt:lpstr>ttable1</vt:lpstr>
      <vt:lpstr>ttable2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alone60 takaharu</dc:creator>
  <cp:lastModifiedBy>alone60 takaharu</cp:lastModifiedBy>
  <dcterms:created xsi:type="dcterms:W3CDTF">2020-12-14T01:57:03Z</dcterms:created>
  <dcterms:modified xsi:type="dcterms:W3CDTF">2021-10-07T23:59:24Z</dcterms:modified>
</cp:coreProperties>
</file>